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0880" windowHeight="10365"/>
  </bookViews>
  <sheets>
    <sheet name="按责任单位分" sheetId="2" r:id="rId1"/>
  </sheets>
  <definedNames>
    <definedName name="_xlnm._FilterDatabase" localSheetId="0" hidden="1">按责任单位分!$A$4:$J$295</definedName>
    <definedName name="_xlnm.Print_Area" localSheetId="0">按责任单位分!$A$1:$J$295</definedName>
    <definedName name="_xlnm.Print_Titles" localSheetId="0">按责任单位分!$4:$4</definedName>
  </definedNames>
  <calcPr calcId="144525"/>
</workbook>
</file>

<file path=xl/sharedStrings.xml><?xml version="1.0" encoding="utf-8"?>
<sst xmlns="http://schemas.openxmlformats.org/spreadsheetml/2006/main" count="1857" uniqueCount="1099">
  <si>
    <t>2023年自治区层面统筹推进重大项目（竣工投产）进度目标责任表</t>
  </si>
  <si>
    <t>金额单位：万元</t>
  </si>
  <si>
    <t>序号</t>
  </si>
  <si>
    <t>项目名称</t>
  </si>
  <si>
    <t>项目代码</t>
  </si>
  <si>
    <t>项目分类（三级）</t>
  </si>
  <si>
    <t>项目分类</t>
  </si>
  <si>
    <t>主要建设内容及规模</t>
  </si>
  <si>
    <t>总投资</t>
  </si>
  <si>
    <t>项目业主</t>
  </si>
  <si>
    <t>责任单位</t>
  </si>
  <si>
    <t>备注</t>
  </si>
  <si>
    <t>合计</t>
  </si>
  <si>
    <t>自治区教育厅</t>
  </si>
  <si>
    <t>百色学院澄碧校区职业教育学生公寓项目</t>
  </si>
  <si>
    <t>2019-451002-82-01-042924</t>
  </si>
  <si>
    <t>高等教育</t>
  </si>
  <si>
    <t>社会民生</t>
  </si>
  <si>
    <t>总建筑面积3万平方米，新建三栋学生公寓，以及室外给排水管网、供配电、支护、围墙、道路铺装等。</t>
  </si>
  <si>
    <t>百色学院</t>
  </si>
  <si>
    <t>桂林医学院临桂新校区建设</t>
  </si>
  <si>
    <t>2019-450312-82-01-033605</t>
  </si>
  <si>
    <t>总建筑面积37万平方米，建设教学办公用房、教室等。</t>
  </si>
  <si>
    <t>桂林医学院</t>
  </si>
  <si>
    <t>广西医科大学附属口腔医院广西医科大学东盟国际口腔医学院</t>
  </si>
  <si>
    <t>2017-450114-82-01-018581</t>
  </si>
  <si>
    <t>总建筑面积10.6万平方米，建设综合楼、门急诊楼等。</t>
  </si>
  <si>
    <t>广西医科大学附属口腔医院</t>
  </si>
  <si>
    <t>自治区交通运输厅</t>
  </si>
  <si>
    <t>广西交通投资集团有限公司隆林委乐至革步公路一期工程</t>
  </si>
  <si>
    <t>2102-450000-04-01-628711</t>
  </si>
  <si>
    <t>高速公路</t>
  </si>
  <si>
    <t>基础设施</t>
  </si>
  <si>
    <t>全长约10.5千米，双向4车道，路基宽度26米，设计速度为100千米/小时。</t>
  </si>
  <si>
    <t>广西交通投资集团有限公司</t>
  </si>
  <si>
    <t>云桂铁路广西有限责任公司贵阳至南宁铁路</t>
  </si>
  <si>
    <t>2016-000052-53-02-000179</t>
  </si>
  <si>
    <t>铁路</t>
  </si>
  <si>
    <t>广西段正线全长282千米，高速铁路，设计速度350千米/小时。</t>
  </si>
  <si>
    <t>云桂铁路广西有限责任公司</t>
  </si>
  <si>
    <t>广西北部湾投资集团有限公司S507宜州三岔至流山公路</t>
  </si>
  <si>
    <t>2020-450000-48-01-009129</t>
  </si>
  <si>
    <t>其他交通设施</t>
  </si>
  <si>
    <t>二级公路，路线总长21.5千米，路基红线宽10米。</t>
  </si>
  <si>
    <t>广西北部湾投资集团有限公司</t>
  </si>
  <si>
    <t>广西北部湾投资集团有限公司省道S302富川柳家至平乐二塘公路（桂林段）</t>
  </si>
  <si>
    <t>2017-450300-48-01-008684</t>
  </si>
  <si>
    <t>二级公路，路线总长50千米，路基红线宽10/8.5米。</t>
  </si>
  <si>
    <t>广西壮族自治区港航发展中心西江航运干线贵港至梧州3000吨级航道工程一期工程</t>
  </si>
  <si>
    <t>2018-450000-55-01-003196</t>
  </si>
  <si>
    <t>内河水运</t>
  </si>
  <si>
    <t>整治航道266.5千米。</t>
  </si>
  <si>
    <t>广西壮族自治区港航发展中心</t>
  </si>
  <si>
    <t>广西北部湾投资集团有限公司上思至防城港公路</t>
  </si>
  <si>
    <t>2019-450600-48-01-047207</t>
  </si>
  <si>
    <t>道路长62.77千米，共设置6处互通立交，4处一般互通。</t>
  </si>
  <si>
    <t>广西交通投资集团有限公司巴马至-凭祥公路田东经天等至大新段</t>
  </si>
  <si>
    <t>2020-450000-48-01-000649</t>
  </si>
  <si>
    <t>全长约70.66千米，双向四车道。</t>
  </si>
  <si>
    <t>广西交通投资集团有限公司巴马-凭祥公路大新经龙州至凭祥段</t>
  </si>
  <si>
    <t>2020-451400-48-01-000646</t>
  </si>
  <si>
    <t>全长约145.41千米，双向四车道。</t>
  </si>
  <si>
    <t>广西交通投资集团有限公司梧州-那坡高速公路平南至武宣段</t>
  </si>
  <si>
    <t>2020-450000-48-01-000645</t>
  </si>
  <si>
    <t>路线全长约63.02千米，路基红线宽26.5米，双向四车道。</t>
  </si>
  <si>
    <t>广西交通投资集团有限公司天峨（黔桂界）至北海公路（平塘至天峨广西段）</t>
  </si>
  <si>
    <t>2019-451200-48-01-032787</t>
  </si>
  <si>
    <t>全长约59.1千米，双向六车道。</t>
  </si>
  <si>
    <t>广西交通投资集团有限公司G72泉州至南宁高速公路广西桂林至柳州（鹿寨）段改扩建工程</t>
  </si>
  <si>
    <t>2018-450000-48-01-011415</t>
  </si>
  <si>
    <t>高速公路改扩建项目，全长约101.5千米，双向六车道。</t>
  </si>
  <si>
    <t>广西新发展交通集团有限公司贺州至巴马高速公路（来宾至都安段）</t>
  </si>
  <si>
    <t>2019-450000-48-01-006901</t>
  </si>
  <si>
    <t>主线长约135千米，路基红线宽26米，双向四车道。</t>
  </si>
  <si>
    <t>广西新发展交通集团有限公司</t>
  </si>
  <si>
    <t>广西北部湾投资集团有限公司水口-崇左-爱店公路（崇左至爱店口岸段）</t>
  </si>
  <si>
    <t>2019-451400-48-01-032800</t>
  </si>
  <si>
    <t>主线长约55千米，双向四车道，路基红线宽26米。</t>
  </si>
  <si>
    <t>广西北部湾投资集团有限公司龙胜-峒中口岸公路龙胜芙蓉至县城段</t>
  </si>
  <si>
    <t>2020-450328-48-01-000332</t>
  </si>
  <si>
    <t>全长32千米，设互通式立交3处等设施。</t>
  </si>
  <si>
    <t>广西交通投资集团有限公司天峨（黔桂界）至北海公路（天峨经凤山至巴马段）</t>
  </si>
  <si>
    <t>2019-451200-48-01-032797</t>
  </si>
  <si>
    <t>全长约108千米，双向六车道。</t>
  </si>
  <si>
    <t>广西交通投资集团有限公司国道G228丹东至东兴广西滨海公路大风江大桥</t>
  </si>
  <si>
    <t>2020-450000-48-01-006567</t>
  </si>
  <si>
    <t>道路及桥梁</t>
  </si>
  <si>
    <t>全长5.01千米，路基与桥梁红线宽度33.5米。</t>
  </si>
  <si>
    <t>广西北部湾投资集团有限公司国道G357田林经八桂至定安公路</t>
  </si>
  <si>
    <t>2017-451029-48-01-026461</t>
  </si>
  <si>
    <t>二级公路，路线长80千米，路基红线宽8.5/10米。</t>
  </si>
  <si>
    <t>广西新发展交通集团有限公司贺州至巴马高速公路（象州至来宾段）</t>
  </si>
  <si>
    <t>2019-450000-48-01-006896</t>
  </si>
  <si>
    <t>主线长46千米，路基红线宽26.5米，双向四车道。</t>
  </si>
  <si>
    <t>广西交通投资集团有限公司G80广昆高速公路南宁至百色段改扩建工程（一期工程）</t>
  </si>
  <si>
    <t>2105-450000-04-01-296520</t>
  </si>
  <si>
    <t>总里程长约12千米，主线路基红线宽42米，双向八车道。</t>
  </si>
  <si>
    <t>自治区工业和信息化厅</t>
  </si>
  <si>
    <t>广西机电技师学院迁建项目（一期）</t>
  </si>
  <si>
    <t>2018-450211-82-01-030483</t>
  </si>
  <si>
    <t>职业教育</t>
  </si>
  <si>
    <t>项目总建筑面积15万平方米。项目建设内容包括:院系楼5栋、食堂1栋、宿舍楼6栋、综合楼1栋、报告厅1栋、运动看台。</t>
  </si>
  <si>
    <t>广西机电技师学院</t>
  </si>
  <si>
    <t>广西工业职业技术学院南宁教育园区新校区</t>
  </si>
  <si>
    <t>2017-450122-82-01-012978</t>
  </si>
  <si>
    <t>总建筑面积20.8万平方米，建设教学实训组团B、学生组团2、图书行政楼、会堂及活动中心、综合体育馆及配套用房、食堂及附属用房等项目。</t>
  </si>
  <si>
    <t>广西工业职业技术学院</t>
  </si>
  <si>
    <t>自治区卫生健康委</t>
  </si>
  <si>
    <t>广西医科大学附属五象新区医院</t>
  </si>
  <si>
    <t>2017-450000-83-01-050107</t>
  </si>
  <si>
    <t>卫生事业</t>
  </si>
  <si>
    <t>地上建筑面积约13.5万平方米，建设门（急）诊楼、医技楼、住院楼、辅助用房及附属设施。</t>
  </si>
  <si>
    <t>广西医科大学附属肿瘤医院</t>
  </si>
  <si>
    <t>广西壮族自治区妇幼保健院广西儿童医疗中心项目</t>
  </si>
  <si>
    <t>2019-450102-83-01-046861</t>
  </si>
  <si>
    <t>总建筑面积11万平方米。</t>
  </si>
  <si>
    <t>广西壮族自治区妇幼保健院</t>
  </si>
  <si>
    <t>自治区水利厅</t>
  </si>
  <si>
    <t>广西壮族自治区水利厅凤亭河水库管理中心广西凤亭河水库除险加固工程</t>
  </si>
  <si>
    <t>2020-450000-76-01-056194</t>
  </si>
  <si>
    <t>水库及水利枢纽</t>
  </si>
  <si>
    <t>总库容5.08亿立方米，以灌溉为主的大（2）型水利工程。主坝加固、1#～4#副坝加固、溢洪道拆除重建、防汛抢险道路改扩建等。</t>
  </si>
  <si>
    <t>广西壮族自治区水利厅凤亭河水库管理中心</t>
  </si>
  <si>
    <t>广西壮族自治区水利厅凤亭河水库管理中心广西屯六水库除险加固工程</t>
  </si>
  <si>
    <t>2020-450000-76-01-056197</t>
  </si>
  <si>
    <t>总库容为2.26亿立方米，是以灌溉为主的大（2）型水利工程。主坝、副坝加固，溢洪道加固，屯六输水隧洞加固，盲流放水闸加固等。</t>
  </si>
  <si>
    <t>广西壮族自治区水利厅那板水库管理中心广西上思县那板水库除险加固工程</t>
  </si>
  <si>
    <t>2019-450621-76-01-041994</t>
  </si>
  <si>
    <t>那板水库除险加固工程建设规模为大（（2）型。主要建设大坝加固、溢洪道加固、输水设施加固、防汛道路加固、下游右岸护坡和大坝安全监测系统等。</t>
  </si>
  <si>
    <t>广西壮族自治区水利厅那板水库管理中心</t>
  </si>
  <si>
    <t>广西大藤峡水利枢纽开发有限责任公司大藤峡水利枢纽工程</t>
  </si>
  <si>
    <t>2019-450881-76-03-033661</t>
  </si>
  <si>
    <t>水库总库容34.79亿立方米，船闸建设规模为3000吨级，枢纽电站总装机容量1600兆瓦。</t>
  </si>
  <si>
    <t>广西大藤峡水利枢纽开发有限责任公司</t>
  </si>
  <si>
    <t>自治区农业农村厅</t>
  </si>
  <si>
    <t>自治区农业农村厅广西制造工程职业技术学院</t>
  </si>
  <si>
    <t>2017-450122-82-01-010779</t>
  </si>
  <si>
    <t>总建筑面积21.4万平方米，建设教研行政与图书馆综合楼、公共教学楼等配套用房及相关配套设施。</t>
  </si>
  <si>
    <t>自治区体育局</t>
  </si>
  <si>
    <t>广西体育高等专科学校相思湖校区项目</t>
  </si>
  <si>
    <t>2018-450102-82-01-039968</t>
  </si>
  <si>
    <t>总建筑面积约20万平方米，建设教学、训练、科研设施。</t>
  </si>
  <si>
    <t>广西体育高等专科学校</t>
  </si>
  <si>
    <t>自治区能源局</t>
  </si>
  <si>
    <t>广西电网公司2021年220千伏续建项目</t>
  </si>
  <si>
    <t>2101-450000-04-01-675664</t>
  </si>
  <si>
    <t>能源</t>
  </si>
  <si>
    <t>建设220千伏金葡等15项工程，新建线路754千米，新增变电容量180万千伏安。</t>
  </si>
  <si>
    <t>广西电网有限责任公司</t>
  </si>
  <si>
    <t>广西电网公司2021年110千伏及以下续建项目</t>
  </si>
  <si>
    <t>2101-450000-04-01-960001</t>
  </si>
  <si>
    <t>建设110千伏遇龙、彭良、塘源（中源）送变电工程等82项工程。</t>
  </si>
  <si>
    <t>广西电网公司2021年500千伏续建项目</t>
  </si>
  <si>
    <t>2101-450000-04-01-404575</t>
  </si>
  <si>
    <t>建设500千伏白鹭、凤凰等4项输变电工程。</t>
  </si>
  <si>
    <t>广西电网公司2021年110千伏及以下新开工项目</t>
  </si>
  <si>
    <t>2101-450000-04-01-121973</t>
  </si>
  <si>
    <t>建设110千伏开泰等17项工程，建设线路160千米，新增变电容量27.5万千伏安。</t>
  </si>
  <si>
    <t>广西电网公司2021年500千伏新开工项目</t>
  </si>
  <si>
    <t>2101-450000-04-01-935723</t>
  </si>
  <si>
    <t>建设500千伏新江等输变电工程。</t>
  </si>
  <si>
    <t>广西电网公司2021年220千伏新开工项目</t>
  </si>
  <si>
    <t>2101-450000-04-01-131665</t>
  </si>
  <si>
    <t>建设220千伏琴中变电站扩建工程等7项工程。</t>
  </si>
  <si>
    <t>自治区粮食和物资储备局</t>
  </si>
  <si>
    <t>广西工商职业技术学院武鸣新校区项目（二期）</t>
  </si>
  <si>
    <t>2019-450122-82-01-041891</t>
  </si>
  <si>
    <t>总建筑面积16万平方米，建设4栋文训楼、1栋文学楼、1栋学生食堂及连廊等工程。</t>
  </si>
  <si>
    <t>广西工商职业技术学院</t>
  </si>
  <si>
    <t>自治区粮食和储备局</t>
  </si>
  <si>
    <t>自治区通信管理局</t>
  </si>
  <si>
    <t>中国铁塔广西分公司4G/5G通信基础设施建设项目</t>
  </si>
  <si>
    <t>2019-450000-63-03-033233</t>
  </si>
  <si>
    <t>其他市政基础设施</t>
  </si>
  <si>
    <t>新建铁塔约6000座，改造现有铁塔和配套设施用于共享使用约5万座，建设室分项目约8000万平方米。</t>
  </si>
  <si>
    <t>中国铁塔广西分公司</t>
  </si>
  <si>
    <t>广西机场管理集团有限责任公司</t>
  </si>
  <si>
    <t>南宁吴圩国际机场空侧转运中心及国际待运区建设工程</t>
  </si>
  <si>
    <t>2208-450000-04-01-149823</t>
  </si>
  <si>
    <t>航空</t>
  </si>
  <si>
    <t>总建筑面积3.26万平方米，建设国际货物出港待运区、国际货物中转转运处理区及进港拆板消杀区、业务用房、设备存放区等；配套建设空侧双围界、视频监控等设施设备。</t>
  </si>
  <si>
    <t>广西大学</t>
  </si>
  <si>
    <t>广西大学广西亚热带农科新城一期项目</t>
  </si>
  <si>
    <t>2020-450000-73-01-044127</t>
  </si>
  <si>
    <t>建设现代农业科普馆、亚热带智慧农业试验区、科研综合实验区等设施。</t>
  </si>
  <si>
    <t>广西文化产业集团有限公司</t>
  </si>
  <si>
    <t>广西文化产业集团有限公司中国-东盟影视演艺中心项目二期工程</t>
  </si>
  <si>
    <t>2019-450103-87-03-015668</t>
  </si>
  <si>
    <t>文化产业</t>
  </si>
  <si>
    <t>产业</t>
  </si>
  <si>
    <t>总建筑面积2.9万平方米，建设文化综合体/艺术街区。</t>
  </si>
  <si>
    <t>广西林业集团</t>
  </si>
  <si>
    <t>广西崇左欧卡罗家居股份有限公司年产5万套整体橱柜项目</t>
  </si>
  <si>
    <t>2018-451403-21-03-003489</t>
  </si>
  <si>
    <t>造纸与木材加工业</t>
  </si>
  <si>
    <t>建设年产5万套整体橱柜厂房办公楼、生产线。</t>
  </si>
  <si>
    <t>广西崇左欧卡罗家居股份有限公司</t>
  </si>
  <si>
    <t>广西金华康投资有限公司广林五象物流园</t>
  </si>
  <si>
    <t>2017-450108-02-03-017663</t>
  </si>
  <si>
    <t>商贸流通</t>
  </si>
  <si>
    <t>总建筑面积27.66万平方米，建设物流仓储基地。</t>
  </si>
  <si>
    <t>广西金华康投资有限公司</t>
  </si>
  <si>
    <t>广西投资集团有限公司</t>
  </si>
  <si>
    <t>广西数字经济生态产业有限公司中国—东盟数字经济产业园</t>
  </si>
  <si>
    <t>2020-450103-65-03-027464</t>
  </si>
  <si>
    <t>数字经济产业</t>
  </si>
  <si>
    <t>总建筑面积20.9万平方米，一期共17个单体，建设一园六中心一基地，配套建设相关生活设施。</t>
  </si>
  <si>
    <t>广西数字经济生态产业有限公司</t>
  </si>
  <si>
    <t>广西中烟工业有限责任公司</t>
  </si>
  <si>
    <t>广西中烟工业有限责任公司柳州卷烟分厂“双喜”卷烟品牌专用生产线技术改造项目二、三期工程</t>
  </si>
  <si>
    <t>2018-450202-16-03-003109</t>
  </si>
  <si>
    <t>食品工业</t>
  </si>
  <si>
    <t>二期工程建筑面积7.63万平方米；三期改造建筑面积8.4万平方米，新建辅料一级库1.1万平方米。</t>
  </si>
  <si>
    <t>中国—东盟信息港股份有限公司</t>
  </si>
  <si>
    <t>中国—东盟信息港股份有限公司桂建通综合服务信息平台</t>
  </si>
  <si>
    <t>2019-450108-64-03-036263</t>
  </si>
  <si>
    <t>新一代信息技术</t>
  </si>
  <si>
    <t>建设平台。</t>
  </si>
  <si>
    <t>南宁市人民政府</t>
  </si>
  <si>
    <t>广西国电投浙桂新能源有限公司良庆区那陈光伏发电项目</t>
  </si>
  <si>
    <t>2102-450000-04-01-937360</t>
  </si>
  <si>
    <t>新能源</t>
  </si>
  <si>
    <t>建设装机规模为100兆瓦光伏电站一座，主要包括光伏组件及支架、逆变器、升压站、集控运行中心及相关配套设施。</t>
  </si>
  <si>
    <t>广西国电投浙桂新能源有限公司</t>
  </si>
  <si>
    <t>广西绿城水务股份有限公司南宁市仙葫水质净化厂一期工程</t>
  </si>
  <si>
    <t>2019-450103-78-02-019158</t>
  </si>
  <si>
    <t>供水工程</t>
  </si>
  <si>
    <t>新建处理能力5万立方米/天水质净化厂一座。</t>
  </si>
  <si>
    <t>广西绿城水务股份有限公司</t>
  </si>
  <si>
    <t>广西南宁晟宁资产经营投资有限公司江南39号路（江南7号路-9号路）</t>
  </si>
  <si>
    <t>2019-450103-48-01-046456</t>
  </si>
  <si>
    <t>道路长约1754米，红线宽60米。</t>
  </si>
  <si>
    <t>广西南宁晟宁资产经营投资有限公司</t>
  </si>
  <si>
    <t>广西天然气管道有限责任公司广西LNG输气管道与广南支干线南宁互联互通工程</t>
  </si>
  <si>
    <t>2106-450000-04-01-956804</t>
  </si>
  <si>
    <t>线路全长8.8千米，管径DN813，设计压力10兆帕，设计输量45.5亿方/年，配套对广西LNG南宁输气站和广南支干线南宁输气站进行连通改造。</t>
  </si>
  <si>
    <t>广西天然气管道有限责任公司</t>
  </si>
  <si>
    <t>南宁市城市建设投资发展有限责任公司南宁市红光路（蓉茉大道延长线-长堽路）工程</t>
  </si>
  <si>
    <t>2017-450000-48-01-037605</t>
  </si>
  <si>
    <t>道路长4431米，红线宽60米，含合坡路—蓉茉大道段综合管廊2600米。</t>
  </si>
  <si>
    <t>南宁市城市建设投资发展有限责任公司</t>
  </si>
  <si>
    <t>南宁市富申建设投资有限责任公司蓉茉大道（龙岗大桥-柳南高速）扩建工程</t>
  </si>
  <si>
    <t>2020-450100-48-01-057303</t>
  </si>
  <si>
    <t>道路长2600米，红线宽50米，扩建为双向六车道。</t>
  </si>
  <si>
    <t>南宁市富申建设投资有限责任公司</t>
  </si>
  <si>
    <t>广西弗迪电池有限公司广西弗迪年产45GWh动力电池及储能系统项目</t>
  </si>
  <si>
    <t>2204-450103-04-01-350879</t>
  </si>
  <si>
    <t>总建筑面积75万平方米，建设厂房、车间等，用于动力电池电芯、模组、电池梯次利用和储能项目等核心产品的研发、生产和制造，年产45GWh动力电池。</t>
  </si>
  <si>
    <t>广西弗迪电池有限公司</t>
  </si>
  <si>
    <t>广西粮食物流产业园区有限公司广西（中国-东盟）粮食物流产业园区Ⅰ期</t>
  </si>
  <si>
    <t>2018-450114-59-03-010515</t>
  </si>
  <si>
    <t>总建筑面积约20万平方米，建设东盟国际粮食交易中心等项目共17栋单体建筑。</t>
  </si>
  <si>
    <t>广西粮食物流产业园区有限公司</t>
  </si>
  <si>
    <t>广西绿晨环保设备股份有限公司南宁市绿晨工业园工程项目</t>
  </si>
  <si>
    <t>2019-450111-77-03-046461</t>
  </si>
  <si>
    <t>节能环保</t>
  </si>
  <si>
    <t>建设标准厂房及研发办公楼，建设绿晨环保设备生产基地项目，年产220套成套环保设备。</t>
  </si>
  <si>
    <t>广西绿晨环保设备股份有限公司</t>
  </si>
  <si>
    <t>南宁华润水泥投资有限公司装配式建筑构件厂项目</t>
  </si>
  <si>
    <t>2017-450109-30-03-022186</t>
  </si>
  <si>
    <t>建材工业</t>
  </si>
  <si>
    <t>总建筑面积6万平方米，新建预制混凝土构件生产线六条；配套建设商品混凝土搅拌站、研发楼等。</t>
  </si>
  <si>
    <t>华润水泥投资有限公司</t>
  </si>
  <si>
    <t>南宁港开发投资有限公司南宁公路枢纽物流基地牛湾物流园区（一期）</t>
  </si>
  <si>
    <t>2014-450109-53-03-912249</t>
  </si>
  <si>
    <t>总建筑面积30万平方米，建设物流信息交易、城际快运等设施。</t>
  </si>
  <si>
    <t>南宁港开发投资有限公司</t>
  </si>
  <si>
    <t>南宁市国立房地产开发有限公司威宁青运村</t>
  </si>
  <si>
    <t>2020-450108-70-03-024036</t>
  </si>
  <si>
    <t>其他服务业</t>
  </si>
  <si>
    <t>总建筑面积约68万平方米，规划建设包括抵离中心、运动员公寓等配套功能设施。</t>
  </si>
  <si>
    <t>南宁市国立房地产开发有限公司</t>
  </si>
  <si>
    <t>南宁市国立房地产开发有限公司东盟·威宁文创中心</t>
  </si>
  <si>
    <t>2017-450114-70-03-034086</t>
  </si>
  <si>
    <t>总建筑面积26.5万平方米，建设文化创意类与综合商业楼、办公设施、配套停车库及附属设备机房。</t>
  </si>
  <si>
    <t>南宁市龙光生鲜食品科技有限公司龙光东盟生鲜食品智慧港项目</t>
  </si>
  <si>
    <t>2020-450112-13-03-062013</t>
  </si>
  <si>
    <t>规划建设生鲜集成加工区、城市中央厨房、智慧仓储区、集采分销区、精品展示区、产品体验中心、科创研发中心、5G物联中心、中枢集控中心及配套设施等。</t>
  </si>
  <si>
    <t>南宁市龙光生鲜食品科技有限公司</t>
  </si>
  <si>
    <t>南宁双汇牧业有限公司年出栏30万头商品猪产业化养殖及其配套设施建设项目</t>
  </si>
  <si>
    <t>2020-450113-03-03-055605</t>
  </si>
  <si>
    <t>畜牧业</t>
  </si>
  <si>
    <t>建设6栋养殖楼房、饲料厂，年出栏商品猪30万头。</t>
  </si>
  <si>
    <t>南宁双汇牧业有限公司</t>
  </si>
  <si>
    <t>南宁中关村信息谷中交科技发展有限责任公司南宁中关村信息谷科技园</t>
  </si>
  <si>
    <t>2020-450111-65-03-058125</t>
  </si>
  <si>
    <t>总建筑面积8.4万平方米，建设生产车间、研发中心、中试基地等。</t>
  </si>
  <si>
    <t>南宁中关村信息谷中交科技发展有限责任公司</t>
  </si>
  <si>
    <t>南宁市第四职业技术学校邕宁校区建设项目</t>
  </si>
  <si>
    <t>2019-450109-82-02-037325</t>
  </si>
  <si>
    <t>总建筑面积8.7万平方米，建设综合图书楼、文化馆、学生宿舍等。</t>
  </si>
  <si>
    <t>南宁市第四职业技术学校</t>
  </si>
  <si>
    <t>南宁市体育局南宁市体育运动学校建设工程</t>
  </si>
  <si>
    <t>2016-450103-82-01-002467</t>
  </si>
  <si>
    <t>体育事业</t>
  </si>
  <si>
    <t>总建筑面积约13.8万平方米，建设中等专科学校、小学班级和幼儿园班级以及公共健身活动中心。</t>
  </si>
  <si>
    <t>南宁市体育局</t>
  </si>
  <si>
    <t>广西博世科环保科技股份有限公司中国—东盟国际先进环保产业合作中心</t>
  </si>
  <si>
    <t>2019-450111-35-03-046800</t>
  </si>
  <si>
    <t>节能</t>
  </si>
  <si>
    <t>生态环保</t>
  </si>
  <si>
    <t>总建筑面积约7.6万平方米，建设7栋厂房、创新研发大楼、生活配套楼和成果展示及示范中心等。</t>
  </si>
  <si>
    <t>广西博世科环保科技股份有限公司</t>
  </si>
  <si>
    <t>南宁市排水有限责任公司马巢河流域治理工程</t>
  </si>
  <si>
    <t>2019-450100-78-01-017357</t>
  </si>
  <si>
    <t>环境综合治理</t>
  </si>
  <si>
    <t>对12千米全流域进行河道整治、控源截污等工程。</t>
  </si>
  <si>
    <t>南宁市排水有限责任公司</t>
  </si>
  <si>
    <t>柳州市人民政府</t>
  </si>
  <si>
    <t>北城集团广西工业设计城一期（E地块）</t>
  </si>
  <si>
    <t>2018-450212-47-03-034798</t>
  </si>
  <si>
    <t>总建筑面积约27万平方米，建设总部大楼、地下车库等配套设施。</t>
  </si>
  <si>
    <t>北城集团</t>
  </si>
  <si>
    <t>城建集团宜柳高速柳州进德互通及连接道路工程</t>
  </si>
  <si>
    <t>2018-450221-48-01-027791</t>
  </si>
  <si>
    <t>建设互通式立交、收费管理站、城市快速路。全互通式立交主线1007米，连接道路7500米。</t>
  </si>
  <si>
    <t>城建集团</t>
  </si>
  <si>
    <t>广西博强建筑科技有限公司鲁板科技园</t>
  </si>
  <si>
    <t>2020-450205-49-03-036481</t>
  </si>
  <si>
    <t>新建办公楼、科技研发型厂房、设计创新型厂房、生产加工型厂房等。</t>
  </si>
  <si>
    <t>广西博强建筑科技有限公司</t>
  </si>
  <si>
    <t>广西柳州泰禾运输集团有限责任公司三江综合客运枢纽站</t>
  </si>
  <si>
    <t>2020-450200-54-02-029399</t>
  </si>
  <si>
    <t>总建筑面积1.37万平方米，新建站房、维修车间、安全检验台、车辆清洗台及室内外装修工程、道路工程、室内外消防工程，室内水电配套工程等。</t>
  </si>
  <si>
    <t>广西柳州泰禾运输集团有限责任公司</t>
  </si>
  <si>
    <t>广西龙源风力发电有限公司龙源三江独峒风电项目</t>
  </si>
  <si>
    <t>2018-450226-44-02-010799</t>
  </si>
  <si>
    <t>新建25台3兆瓦风电机组，总装机容量75兆瓦。</t>
  </si>
  <si>
    <t>广西龙源风力发电有限公司</t>
  </si>
  <si>
    <t>柳州市新中企投资开发有限公司广西柳州现代服装产业园项目二期（防疫物资制造基地及基础设施配套建设工程）</t>
  </si>
  <si>
    <t>2020-450200-47-03-006382</t>
  </si>
  <si>
    <t>总建筑面积5.3万平方米，新建纺织服装标准厂房、员工宿舍及配套设施等。</t>
  </si>
  <si>
    <t>柳州市新中企投资开发有限公司</t>
  </si>
  <si>
    <t>柳州市乡乡通二级（或三级）公路项目</t>
  </si>
  <si>
    <t>2019-450224-54-01-005998</t>
  </si>
  <si>
    <t>实施通乡镇及重要节点二级公路项目共42个，总里程约881.8千米。</t>
  </si>
  <si>
    <t>融安县政府
融水县政府
三江县政府</t>
  </si>
  <si>
    <t>三江侗族自治县乡村振兴局三江县异地扶贫搬迁后续生态产业园项目</t>
  </si>
  <si>
    <t>2107-450226-04-01-921298</t>
  </si>
  <si>
    <t>总建筑面积为5.4万平方米，建设标准厂房及其配套基础设施。</t>
  </si>
  <si>
    <t>三江侗族自治县乡村振兴局</t>
  </si>
  <si>
    <t>三江县程阳桥城建投资开发有限责任公司新三江中学周边区域基础设施建设工程</t>
  </si>
  <si>
    <t>2020-450226-48-01-026388</t>
  </si>
  <si>
    <t>路线总长约1546米，建设3条道路。</t>
  </si>
  <si>
    <t>三江县程阳桥城建投资开发有限责任公司</t>
  </si>
  <si>
    <t>广西白莹科技集团有限公司服装产业园三期</t>
  </si>
  <si>
    <t>2020-450205-18-03-047698</t>
  </si>
  <si>
    <t>纺织服装与皮革工业</t>
  </si>
  <si>
    <t>总建筑面积约1万平方米，新建标准厂房、办公大楼、设计工作室、产品展示厅、员工食堂、宿舍等。</t>
  </si>
  <si>
    <t>广西白莹科技集团有限公司</t>
  </si>
  <si>
    <t>广西桂垦盛塘牧业有限公司伏虎猪场建设项目</t>
  </si>
  <si>
    <t>2020-450222-03-03-040359</t>
  </si>
  <si>
    <t>总建筑面积28.6万平方米，新建母猪场、后备舍、隔离舍、公猪舍及人畜饮用水工程、污水处理站等配套设施。</t>
  </si>
  <si>
    <t>广西桂垦盛塘牧业有限公司</t>
  </si>
  <si>
    <t>广西珑龄汽车电子有限公司广西珑龄汽车电子产业园建设项目</t>
  </si>
  <si>
    <t>2112-450204-04-05-130925</t>
  </si>
  <si>
    <t>汽车工业</t>
  </si>
  <si>
    <t>总建筑面积14万平方米，规划建筑19栋标准厂房，建设集汽车电子系统及零部件研发、生产、销售、集散、服务为一体综合型产业园区。</t>
  </si>
  <si>
    <t>广西珑龄汽车电子有限公司</t>
  </si>
  <si>
    <t>广西农垦新兴农场有限公司华六生猪养殖场</t>
  </si>
  <si>
    <t>2020-450206-03-03-038919</t>
  </si>
  <si>
    <t>总建筑面积27.9万平方米，建设年出栏为50万头育肥猪的猪场。</t>
  </si>
  <si>
    <t>广西农垦新兴农场有限公司</t>
  </si>
  <si>
    <t>广西双英集团股份有限公司智能汽车座椅关键技术研究及产业化应用项目</t>
  </si>
  <si>
    <t>2112-450210-04-02-615260</t>
  </si>
  <si>
    <t>总建筑面积4.77万平方米，新建生产厂房，建设智能座椅、智慧车联网、汽车娱乐系统等智能生产线3条，投产后年产1.6万个座椅。</t>
  </si>
  <si>
    <t>广西双英集团股份有限公司</t>
  </si>
  <si>
    <t>广西兴达精细化工有限公司年产20万吨甲醛、年产3万吨三聚氰胺胶水、年产3万吨脲醛胶水、年产1万吨脱模剂等浸胶助剂系列产品、年产2000吨三环唑、年产5000吨磷酸三辛酯项目</t>
  </si>
  <si>
    <t>2020-450222-26-03-061253</t>
  </si>
  <si>
    <t>石化工业</t>
  </si>
  <si>
    <t>主要建设厂房及配套设施，建成年产20万吨甲醛、年产3万吨三聚氰胺胶水等。</t>
  </si>
  <si>
    <t>广西兴达精细化工有限公司</t>
  </si>
  <si>
    <t>广西亿钧玻璃科技有限公司年产200万平方米新型节能环保幕墙、铝合金门窗及玻璃深加工生产项目</t>
  </si>
  <si>
    <t>2020-450205-41-03-026559</t>
  </si>
  <si>
    <t>总建筑面积约1万平方米，建设玻璃深加工综合系列设备生产线，生产双层、多层夹胶玻璃，制造加工玻璃栈道、玻璃幕墙等产品。</t>
  </si>
  <si>
    <t>广西亿钧玻璃科技有限公司</t>
  </si>
  <si>
    <t>广西展兴建材科技发展有限公司年产5万吨装配式钢结构生产项目</t>
  </si>
  <si>
    <t>2102-450222-04-01-489066</t>
  </si>
  <si>
    <t>总建筑面积2.5万平方米，建设生产车间、办公楼、堆料场及配套设施等。</t>
  </si>
  <si>
    <t>广西展兴建材科技发展有限公司</t>
  </si>
  <si>
    <t>柳州畅航光电科技有限公司智慧显示屏及智能终端制造基地项目</t>
  </si>
  <si>
    <t>2112-450212-04-05-419085</t>
  </si>
  <si>
    <t>建设液晶显示屏、车载导航、智能家居和消费类电子终端产品研发制造基地。</t>
  </si>
  <si>
    <t>柳州畅航光电科技有限公司</t>
  </si>
  <si>
    <t>柳州鹏辉能源科技有限公司鹏辉智慧储能及动力电池制造基地项目</t>
  </si>
  <si>
    <t>2111-450212-04-01-800240</t>
  </si>
  <si>
    <t>建设产能5.5亿瓦时。计划引进投料自动线、涂布机、激光模切分条机、卷绕机、AGV组装线等先进设备。</t>
  </si>
  <si>
    <t>柳州鹏辉能源科技有限公司</t>
  </si>
  <si>
    <t>柳州盛弘必思恩科技有限公司智慧数据机房装备制造基地项目</t>
  </si>
  <si>
    <t>2112-450212-04-04-763488</t>
  </si>
  <si>
    <t>建设数据机房设备、5G基站电源设备和储能系统关键器件的研发制造基地。</t>
  </si>
  <si>
    <t>柳州盛弘必思恩科技有限公司</t>
  </si>
  <si>
    <t>柳州市东阳木业有限公司建筑板材、实木线条及仓储基地、年产15万立方米刨花板项目</t>
  </si>
  <si>
    <t>2101-450223-04-01-855060</t>
  </si>
  <si>
    <t>总建筑面积8万平方米，建设生产厂房、办公楼、倒班楼等。</t>
  </si>
  <si>
    <t>柳州市东阳木业有限公司</t>
  </si>
  <si>
    <t>柳州市柳豹新能源汽车有限公司一期年产2万台AI多功能纯电动物流车生产线建设项目</t>
  </si>
  <si>
    <t>2203-450211-07-02-834123</t>
  </si>
  <si>
    <t>新能源汽车</t>
  </si>
  <si>
    <t>总建设面积10000平方米，建设微型物流车改装生产线、总装车间及库房等，投产后年产2万台AI多功能纯电动物流车。</t>
  </si>
  <si>
    <t>柳州市柳豹新能源汽车有限公司</t>
  </si>
  <si>
    <t>柳州市柳江区民政局柳江区健康养老综合服务中心</t>
  </si>
  <si>
    <t>2018-450221-93-01-000693</t>
  </si>
  <si>
    <t>养生长寿健康产业</t>
  </si>
  <si>
    <t>总建筑面积6.3万平方米，服务机构及有1200个床位的养老服务中心。</t>
  </si>
  <si>
    <t>柳州市柳江区民政局</t>
  </si>
  <si>
    <t>柳州市天河汽配有限责任公司年产320万套汽车车身零部件自动化生产基地项目</t>
  </si>
  <si>
    <t>2019-450210-36-03-005006</t>
  </si>
  <si>
    <t>总建筑面积约5万平方米，建设汽车车身零部件自动化生产基地，生产各类汽车零部件产品。</t>
  </si>
  <si>
    <t>柳州市天河汽配有限责任公司</t>
  </si>
  <si>
    <t>柳州市投资控股有限公司柳州市螺蛳粉原材料基地工程</t>
  </si>
  <si>
    <t>2019-450203-14-03-035385</t>
  </si>
  <si>
    <t>总建筑面积约6.7万平方米，主要建设螺蛳粉原材料生产厂房。</t>
  </si>
  <si>
    <t>柳州市投资控股有限公司</t>
  </si>
  <si>
    <t>柳州微研天隆科技有限公司新能源汽车核心零部件制造项目</t>
  </si>
  <si>
    <t>2106-450211-04-01-951347</t>
  </si>
  <si>
    <t>总建筑面积2.78万平方米，新建办公楼，生产厂房及配套设施等。</t>
  </si>
  <si>
    <t>柳州微研天隆科技有限公司</t>
  </si>
  <si>
    <t>柳州翔升仓储服务有限公司京东智能产业园柳州柳江项目</t>
  </si>
  <si>
    <t>2104-450200-04-01-938817</t>
  </si>
  <si>
    <t>总建筑面积8.2万平方米，主要建设高标准仓储物流库房、分拣中心、运营中心等。</t>
  </si>
  <si>
    <t>柳州翔升仓储服务有限公司</t>
  </si>
  <si>
    <t>鹿寨驰普实业发展有限公司广西桂中现代林业科技产业园中高端木地板精细加工基地项目一期二区</t>
  </si>
  <si>
    <t>2019-450223-02-03-006180</t>
  </si>
  <si>
    <t>总建筑面积66.6万平方米，新建综合服务楼、倒班楼等公共配套设施。</t>
  </si>
  <si>
    <t>鹿寨驰普实业发展有限公司</t>
  </si>
  <si>
    <t>三江侗族自治县仙池茶业有限公司茶业系列产品加工厂项目</t>
  </si>
  <si>
    <t>2020-450226-05-03-062375</t>
  </si>
  <si>
    <t>农产品加工</t>
  </si>
  <si>
    <t>总建筑面积2万平方米，建设生产厂房、研发中心、办公综合楼等，达产后年产茶叶700吨、茶油800吨。</t>
  </si>
  <si>
    <t>三江侗族自治县仙池茶业有限公司</t>
  </si>
  <si>
    <t>中农联（融安）农产品市场建设开发有限公司中国供销-桂北农产品电商园项目</t>
  </si>
  <si>
    <t>2017-450224-72-03-000734</t>
  </si>
  <si>
    <t>总建筑面积40万平方米，建设农产品交易市场、电子商务中心、特色美食街等。</t>
  </si>
  <si>
    <t>中农联（融安）农产品市场建设开发有限公司</t>
  </si>
  <si>
    <t>广西柳州市东城投资开发集团有限公司柳州市图书馆（新馆）项目</t>
  </si>
  <si>
    <t>2017-450211-87-01-008629</t>
  </si>
  <si>
    <t>文化事业</t>
  </si>
  <si>
    <t>总建筑面积8万平方米，新建一栋图书馆及地下室、道路等附属配套设施。</t>
  </si>
  <si>
    <t>广西柳州市东城投资开发集团有限公司</t>
  </si>
  <si>
    <t>柳州市城市投资建设发展有限公司柳州市城市档案中心项目</t>
  </si>
  <si>
    <t>2017-450211-47-03-012328</t>
  </si>
  <si>
    <t>其他社会民生</t>
  </si>
  <si>
    <t>总建筑面积约10万平方米，建设综合服务大厅、档案库房和附属用房等。</t>
  </si>
  <si>
    <t>柳州市城市投资建设发展有限公司</t>
  </si>
  <si>
    <t>融安县人民医院融安县人民医院外科住院综合楼</t>
  </si>
  <si>
    <t>2020-450200-84-01-003253</t>
  </si>
  <si>
    <t>总建筑面积2.5万平方米，建设外科住院综合楼等设施，设置床位228张。</t>
  </si>
  <si>
    <t>融安县人民医院</t>
  </si>
  <si>
    <t>鹿寨县汇一联城市开发投资有限责任公司鹿寨县城第二污水处理厂改扩建工程</t>
  </si>
  <si>
    <t>2104-450223-04-02-167708</t>
  </si>
  <si>
    <t>污水处理</t>
  </si>
  <si>
    <t>扩建县城第二污水处理厂，改造管网总长约10千米，日处理污水扩容至3万吨/天。</t>
  </si>
  <si>
    <t>鹿寨县汇一联城市开发投资有限责任公司</t>
  </si>
  <si>
    <t>桂林市人民政府</t>
  </si>
  <si>
    <t>广西新平高速公路有限公司灌阳至平乐高速公路</t>
  </si>
  <si>
    <t>2017-450300-48-02-039108</t>
  </si>
  <si>
    <t>主线全长138千米，双向四车道。</t>
  </si>
  <si>
    <t>广西新平高速公路有限公司</t>
  </si>
  <si>
    <t>桂林清源水务有限公司桂林市第二水源工程——引水工程子项</t>
  </si>
  <si>
    <t>2018-450300-46-01-042205</t>
  </si>
  <si>
    <t>引水工程取水头部位于青狮潭水库，引水管线由青狮潭水库至分水点，配套建设分水点管理站一座。</t>
  </si>
  <si>
    <t>桂林清源水务有限公司</t>
  </si>
  <si>
    <t>桂林市临桂区兴临城乡开发有限公司桂林经开区（临桂段）宝山园基础设施（一期）</t>
  </si>
  <si>
    <t>2020-450312-47-01-049235</t>
  </si>
  <si>
    <t>总建筑面积14.17万平方米，新建厂房、管理用房、停车场等。</t>
  </si>
  <si>
    <t>桂林市临桂区兴临城乡开发有限公司</t>
  </si>
  <si>
    <t>桂林市自来水有限公司桂林市第二水源工程——西城水厂工程子项</t>
  </si>
  <si>
    <t>2019-450312-46-02-004556</t>
  </si>
  <si>
    <t>建设净水厂和配套清水管网。</t>
  </si>
  <si>
    <t>桂林市自来水有限公司</t>
  </si>
  <si>
    <t>国电优能全州风电有限公司国能全州青山口二期风电场</t>
  </si>
  <si>
    <t>2109-450000-04-05-925046</t>
  </si>
  <si>
    <t>装机容量60兆瓦，安装3兆瓦风力发电机组20台。</t>
  </si>
  <si>
    <t>国电优能全州风电有限公司</t>
  </si>
  <si>
    <t>国家管网集团新疆煤制天然气外输管道有限责任公司新疆煤制天然气外输管道广西支干线工程（广西段）</t>
  </si>
  <si>
    <t>2017-000052-57-02-000048</t>
  </si>
  <si>
    <t>总长463千米，全线共设工艺站场3座，线路截断阀室23座。</t>
  </si>
  <si>
    <t>国家管网集团新疆煤制天然气外输管道有限责任公司</t>
  </si>
  <si>
    <t>阳朔县市政建设投资有限公司阳朔县新城区防洪治涝（含水系建设）工程</t>
  </si>
  <si>
    <t>2018-450321-76-01-036326</t>
  </si>
  <si>
    <t>防洪工程</t>
  </si>
  <si>
    <t>建设防洪工程、治涝工程、水系景观建设工程，防洪堤总长3.788千米，护岸总长10.95千米。</t>
  </si>
  <si>
    <t>阳朔县市政建设投资有限公司</t>
  </si>
  <si>
    <t>资源县交通运输局国道G241梅溪至资源段改造工程</t>
  </si>
  <si>
    <t>2017-450000-54-01-022979</t>
  </si>
  <si>
    <t>改建二级公路约36.1千米，路基红线宽8.5米。</t>
  </si>
  <si>
    <t>资源县交通运输局</t>
  </si>
  <si>
    <t>广西虹麒科技有限责任公司桂林市高端装备制造产业园建设项目</t>
  </si>
  <si>
    <t>2019-450304-43-03-034815</t>
  </si>
  <si>
    <t>机械工业</t>
  </si>
  <si>
    <t>总建筑面积约3.2万平方米，新建技术综合实验室、装备制造厂房、装备修理厂房等。</t>
  </si>
  <si>
    <t>广西虹麒科技有限责任公司</t>
  </si>
  <si>
    <t>广西惠昌创展装配式建筑有限公司年产10万吨钢结构生产基地</t>
  </si>
  <si>
    <t>2020-450326-41-03-044376</t>
  </si>
  <si>
    <t>规划建筑面积9万平方米，建设厂房，建设5条全自动化等钢结构生产加工基地。</t>
  </si>
  <si>
    <t>广西惠昌创展装配式建筑有限公司</t>
  </si>
  <si>
    <t>广西灵渠胜地文化旅游投资发展有限公司兴安红军长征文化园项目</t>
  </si>
  <si>
    <t>2103-450325-04-01-211056</t>
  </si>
  <si>
    <t>旅游业</t>
  </si>
  <si>
    <t>总建筑面积8万平方米，建设旅游服务中心、红军文化街、红色文化教育学院、现代军事体验馆等。</t>
  </si>
  <si>
    <t>广西灵渠胜地文化旅游投资发展有限公司</t>
  </si>
  <si>
    <t>广西全州国家粮食储备库广西全州县桂北粮食仓储物流中心项目</t>
  </si>
  <si>
    <t>2019-450324-59-01-016291</t>
  </si>
  <si>
    <t>总建筑面积10.9万平方米，建设粮食烘干中心、大米加工厂、物流仓库等配套设施。</t>
  </si>
  <si>
    <t>广西全州国家粮食储备库</t>
  </si>
  <si>
    <t>桂林澳群彩印有限公司印刷工厂智能化技术升级项目</t>
  </si>
  <si>
    <t>2201-450305-04-04-605899</t>
  </si>
  <si>
    <t>轻工业</t>
  </si>
  <si>
    <t>新建澳群集团总部基地、澳群商学院、药品铝箔印刷中心，重建烟包印刷制造中心、彩盒印刷制造中心、防伪拉线制造中心、研发检验中心等。</t>
  </si>
  <si>
    <t>桂林澳群彩印有限公司</t>
  </si>
  <si>
    <t>桂林博海电子有限公司五金电镀及LED支架研发制造建设项目</t>
  </si>
  <si>
    <t>2020-450381-39-03-061093</t>
  </si>
  <si>
    <t>电子信息工业</t>
  </si>
  <si>
    <t>租赁厂房面积1.5万平方米，购置电镀线六条及周边设备、冲压机台80套、注塑机台100台。</t>
  </si>
  <si>
    <t>桂林博海电子有限公司</t>
  </si>
  <si>
    <t>桂林大龙投资有限公司桂林市琴潭“大龙湾.栖息式”社会化养老服务创新示范项目</t>
  </si>
  <si>
    <t>2017-450302-70-03-013950</t>
  </si>
  <si>
    <t>总建筑面积6.5万平方米，主要建设服务型公寓、养生养老康复中心等。</t>
  </si>
  <si>
    <t>桂林大龙投资有限公司</t>
  </si>
  <si>
    <t>桂林东立农特供应链科技有限公司荔浦市农特电商物流产业链项目</t>
  </si>
  <si>
    <t>2106-450331-04-01-582791</t>
  </si>
  <si>
    <t>建设农产品电商云仓、家居衣架云仓农产品冷链物流中心等配套设施。</t>
  </si>
  <si>
    <t>桂林东立农特供应链科技有限公司</t>
  </si>
  <si>
    <t>桂林高新技术产业建设开发总公司桂林市文化旅游中心</t>
  </si>
  <si>
    <t>2018-450300-70-03-008000</t>
  </si>
  <si>
    <t>总建筑面积约4万平米，建设桂林歌剧院和游客集散中心、桂北风格与特色的漓江岸边旅游文化商业街。</t>
  </si>
  <si>
    <t>桂林高新技术产业建设开发总公司</t>
  </si>
  <si>
    <t>桂林洁伶工业有限公司新建生产车间、仓库项目</t>
  </si>
  <si>
    <t>2020-450305-22-03-033123</t>
  </si>
  <si>
    <t>总建筑面积5万平方米，建设产品全自动化生产车间、生产线等设施。</t>
  </si>
  <si>
    <t>桂林洁伶工业有限公司</t>
  </si>
  <si>
    <t>桂林雄森熊虎山庄娱乐城桂林雄森熊虎山庄搬迁扩建工程</t>
  </si>
  <si>
    <t>2019-450312-41-03-031019</t>
  </si>
  <si>
    <t>总建筑面积27万平方米，珍稀动物养殖及繁育区、旅游观赏区等。</t>
  </si>
  <si>
    <t>桂林雄森熊虎山庄娱乐城</t>
  </si>
  <si>
    <t>荔浦隆赢食品科技开发有限公司荔浦芋等果蔬农产品深加工及冷库建设项目</t>
  </si>
  <si>
    <t>2108-450331-04-01-478652</t>
  </si>
  <si>
    <t>改建厂房8000平方米，新建荔浦芋等果蔬农产品深加工生产线5条，建设高、低温冷库，配套建设信息化管理系统平台等附属工程。</t>
  </si>
  <si>
    <t>荔浦隆赢食品科技开发有限公司</t>
  </si>
  <si>
    <t>全州县城市建设投资有限责任公司全州县游客集散中心项目</t>
  </si>
  <si>
    <t>2108-450324-04-01-839763</t>
  </si>
  <si>
    <t>总建筑面积1.4万平方米，建设游客服务中心、大型生态停车场，配套附属工程。</t>
  </si>
  <si>
    <t>全州县城市建设投资有限责任公司</t>
  </si>
  <si>
    <t>桂林市中医医院城北院区</t>
  </si>
  <si>
    <t>2019-450303-83-01-002698</t>
  </si>
  <si>
    <t>总建筑面积12.73万平方米，建设中医药传承创新楼、医技楼、住院楼等设施。</t>
  </si>
  <si>
    <t>桂林市中医医院</t>
  </si>
  <si>
    <t>桂林医学院附属医院整体搬迁项目</t>
  </si>
  <si>
    <t>2017-450305-83-01-021278</t>
  </si>
  <si>
    <t>总建筑面积20.7万平方米，设置病床1400张。</t>
  </si>
  <si>
    <t>桂林医学院附属医院</t>
  </si>
  <si>
    <t>梧州市人民政府</t>
  </si>
  <si>
    <t>苍梧旺甫工业小镇投资开发有限公司苍梧旺甫工业小镇标准厂房及配套设施项目-林业产业加工区标准厂房二期</t>
  </si>
  <si>
    <t>2020-450421-49-01-000502</t>
  </si>
  <si>
    <t>总建筑面积17.65万平方米，新建标准厂房9栋。</t>
  </si>
  <si>
    <t>苍梧旺甫工业小镇投资开发有限公司</t>
  </si>
  <si>
    <t>广西梧州安澜防洪排涝工程投资有限公司广西主要支流桂江梧州市城区儒岩段防洪治理工程</t>
  </si>
  <si>
    <t>2018-450403-76-01-036327</t>
  </si>
  <si>
    <t>其他水利</t>
  </si>
  <si>
    <t>建设防洪堤和护岸、4座防洪排涝涵闸等，堤防等级为Ⅳ级。</t>
  </si>
  <si>
    <t>广西梧州安澜防洪排涝工程投资有限公司</t>
  </si>
  <si>
    <t>广西梧州安澜防洪排涝工程投资有限公司广西西江干流治理梧州市河西防洪堤达标加固工程</t>
  </si>
  <si>
    <t>2017-450403-48-01-020749</t>
  </si>
  <si>
    <t>全长8.343千米，堤身加固总长5.757千米，护岸加固长度8.073千米，护脚加固长度5.008千米。</t>
  </si>
  <si>
    <t>华润电力投资有限公司华南分公司华润电力梧州苍梧六堡二期50兆瓦风电场项目</t>
  </si>
  <si>
    <t>2018-450421-44-02-008192</t>
  </si>
  <si>
    <t>装机容量50兆瓦。</t>
  </si>
  <si>
    <t>华润电力投资有限公司华南分公司</t>
  </si>
  <si>
    <t>三峡新能源发电（蒙山）有限公司蒙山县新圩林光互补光伏发电项目</t>
  </si>
  <si>
    <t>2108-450000-04-01-731245</t>
  </si>
  <si>
    <t>总装机容量150兆瓦，建设220千伏升压站1座，新建升压站—鳌峰站220千伏线路1回，线路长度约27千米。</t>
  </si>
  <si>
    <t>三峡新能源发电（蒙山）有限公司</t>
  </si>
  <si>
    <t>梧州临港开发建设有限公司梧州临港经济区厂区至码头专用道建设项目</t>
  </si>
  <si>
    <t>2020-450400-48-01-005288</t>
  </si>
  <si>
    <t>建设2503米长的1#道路，4685米长的2#道路，1031米长的3#道路。</t>
  </si>
  <si>
    <t>梧州临港开发建设有限公司</t>
  </si>
  <si>
    <t>梧州市苍海建设开发有限公司梧州市苍海新区地下综合管廊及部分道路建设工程</t>
  </si>
  <si>
    <t>2018-450406-78-01-013670</t>
  </si>
  <si>
    <t>新建7条市政道路，道路总长19千米，新建跨江大道管廊及南梧大道管廊，管廊总长4345米。</t>
  </si>
  <si>
    <t>梧州市苍海建设开发有限公司</t>
  </si>
  <si>
    <t>梧州市万源投资有限公司河口至夏郢公路工程</t>
  </si>
  <si>
    <t>2019-450403-48-01-040382</t>
  </si>
  <si>
    <t>全长8千米，二级公路，路基宽12米，设计速度60千米/小时。</t>
  </si>
  <si>
    <t>梧州市万源投资有限公司</t>
  </si>
  <si>
    <t>岑溪市鑫坚农业科技有限公司岑溪市绿色智能生态渔业产业基地项目</t>
  </si>
  <si>
    <t>2020-450481-04-03-036716</t>
  </si>
  <si>
    <t>建设源水处理区、高位池养殖区、水产品暂养区、餐饮区、行政办公区、尾水处理区。规模：淡水鱼类种苗1046万尾，生产高品质淡水商品鱼约1600吨。</t>
  </si>
  <si>
    <t>岑溪市鑫坚农业科技有限公司</t>
  </si>
  <si>
    <t>广西梧州市中恒植物药业科技有限公司中恒中药材现代农业融合创新发展项目</t>
  </si>
  <si>
    <t>2020-450422-01-03-008510</t>
  </si>
  <si>
    <t>种植业</t>
  </si>
  <si>
    <t>建设中药材种植基地、良种繁育基地、办公中心区等。</t>
  </si>
  <si>
    <t>广西梧州市中恒植物药业科技有限公司</t>
  </si>
  <si>
    <t>温氏食品集团股份有限公司梧州市苍梧县温氏产业园项目（一期）</t>
  </si>
  <si>
    <t>2019-450421-03-03-030903</t>
  </si>
  <si>
    <t>建设种禽场、孵化厂等设施，年上市肉鸡1500万羽。</t>
  </si>
  <si>
    <t>温氏食品集团股份有限公司</t>
  </si>
  <si>
    <t>梧州市中航盈富地产开发有限公司梧州市国际家居博览中心一期</t>
  </si>
  <si>
    <t>2019-450405-70-03-016041</t>
  </si>
  <si>
    <t>建设商业用房4.63万平方米，物流仓储15992.76平方米，连廊3410.69平方米。</t>
  </si>
  <si>
    <t>梧州市中航盈富地产开发有限公司</t>
  </si>
  <si>
    <t>湖南省新潇湘文化传播有限公司梧州医学高等专科学校</t>
  </si>
  <si>
    <t>2019-450406-82-02-003273</t>
  </si>
  <si>
    <t>建设全日制普通高等院校。</t>
  </si>
  <si>
    <t>湖南省新潇湘文化传播有限公司</t>
  </si>
  <si>
    <t>梧州学院北校区</t>
  </si>
  <si>
    <t>2017-450400-82-01-014160</t>
  </si>
  <si>
    <t>总建筑面积15.6万平方米，建设学生生活、教学及实验实训、体育运动三大功能区，新建宿舍、食堂、教室、实验楼、校医院等。</t>
  </si>
  <si>
    <t>梧州学院</t>
  </si>
  <si>
    <t>北海市人民政府</t>
  </si>
  <si>
    <t>北海市城市建设投资发展有限公司银滩东区黄海路新建工程</t>
  </si>
  <si>
    <t>2019-450503-78-01-042098</t>
  </si>
  <si>
    <t>新建黄海路和海丝大道工程，其中黄海路全长1072米，海丝大道全长436米。</t>
  </si>
  <si>
    <t>北海市城市建设投资发展有限公司</t>
  </si>
  <si>
    <t>北海市合浦水库工程管理局北海市旺盛江水库除险加固工程</t>
  </si>
  <si>
    <t>2017-450000-76-01-000782</t>
  </si>
  <si>
    <t>加固主副坝、改建维修溢洪道、放水涵管，维修加固璋加隧洞；重建南流江大渡槽；衬砌加固8处大挖方连通渠；加固渠首枢纽；建设大坝安全监测系统等；水库总库容1.3亿立方米。</t>
  </si>
  <si>
    <t>北海市合浦水库工程管理局</t>
  </si>
  <si>
    <t>北海市水利工程管理处北海市涠洲水库扩容工程</t>
  </si>
  <si>
    <t>2018-450502-76-01-002158</t>
  </si>
  <si>
    <t>建设牛角湖水库扩容等工程。</t>
  </si>
  <si>
    <t>北海市水利工程管理处</t>
  </si>
  <si>
    <t>广西北海高新园区投资发展有限公司北海高新区标准厂房项目</t>
  </si>
  <si>
    <t>2019-450503-47-01-026371</t>
  </si>
  <si>
    <t>总建筑面积约4.13万平方米。建设2栋生产辅助用房、4栋标准厂房及相关基础配套设施。</t>
  </si>
  <si>
    <t>广西北海高新园区投资发展有限公司</t>
  </si>
  <si>
    <t>广西北海市湖海水利供水有限公司北海市铁山港区原水供水管道改扩建工程</t>
  </si>
  <si>
    <t>2106-450500-04-01-553555</t>
  </si>
  <si>
    <t>供水</t>
  </si>
  <si>
    <t>拟新建两条原水供水预应力钢筒砼混凝土管并对现有玻璃钢管进行局部改造，单根管线长约22公里。</t>
  </si>
  <si>
    <t>广西北海市湖海水利供水有限公司</t>
  </si>
  <si>
    <t>广西沿海铁路股份有限公司北海站（站房）提质改造工程项目</t>
  </si>
  <si>
    <t>2107-450500-04-02-385375</t>
  </si>
  <si>
    <t>对火车站站内站房、人防地下室和站前广场地面（含高架）提质改造。</t>
  </si>
  <si>
    <t>广西沿海铁路股份有限公司</t>
  </si>
  <si>
    <t>北海旅游集团有限公司北海市（北部湾）旅游集散中心（一期）工程</t>
  </si>
  <si>
    <t>2018-450503-78-01-007574</t>
  </si>
  <si>
    <t>建设旅游集散中心综合服务大楼2处、立体停车场等配套设施，总建筑面积23万平方米。</t>
  </si>
  <si>
    <t>北海旅游集团有限公司</t>
  </si>
  <si>
    <t>北海综合保税区建设发展有限公司北海综合保税区新型保税物流、加工贸易综合服务中心项目（B区A-05地块标准厂房）</t>
  </si>
  <si>
    <t>2020-450502-47-01-028620</t>
  </si>
  <si>
    <t>标准厂房总建筑面积12.99万平方米。拟建设9栋框架结构标准厂房及市政配套设施。建设土建工程、水电安装、消防、室外配套等。</t>
  </si>
  <si>
    <t>北海综合保税区建设发展有限公司</t>
  </si>
  <si>
    <t>北海综合保税区投资开发有限责任公司北海综合保税区A区B-4地块物联网智能终端产业园</t>
  </si>
  <si>
    <t>2020-450502-47-01-029468</t>
  </si>
  <si>
    <t>厂房及配套辅助设施总建筑面积7.68万平方米。主要建设内容包括土建工程、水电安装、室外配套等。</t>
  </si>
  <si>
    <t>北海综合保税区投资开发有限责任公司</t>
  </si>
  <si>
    <t>广西巴菲特斯智能科技有限公司空气压缩机及干燥机设备生产项目</t>
  </si>
  <si>
    <t>2103-450502-89-05-326871</t>
  </si>
  <si>
    <t>建设生产车间、研发实验室，购置和安装生产用机电等设备。</t>
  </si>
  <si>
    <t>广西巴菲特斯智能科技有限公司</t>
  </si>
  <si>
    <t>广西北海高新园区投资发展有限公司北海高新区智慧谷（一期）项目</t>
  </si>
  <si>
    <t>2019-450503-47-01-026370</t>
  </si>
  <si>
    <t>总建筑面积约4.5万平方米，建设智慧厂房、智慧产业孵化中心、连廊及相关配套设施等。</t>
  </si>
  <si>
    <t>广西施罗泰生态科技有限公司年产50万吨新型生态肥料项目</t>
  </si>
  <si>
    <t>2020-450512-26-03-037778</t>
  </si>
  <si>
    <t>总建筑面积7.6万平方米，建设高塔复合肥生产线、转鼓造粒复合肥生产线等设施。</t>
  </si>
  <si>
    <t>广西施罗泰生态科技有限公司</t>
  </si>
  <si>
    <t>合浦东方希望畜牧有限公司现代养殖项目</t>
  </si>
  <si>
    <t>2020-450521-03-03-053419</t>
  </si>
  <si>
    <t>总建筑面积约13.45万平方米，建设生产区、生活区、消洗区、附属设施区等，年培育母猪1.5万头，年产出猪幼崽37.5万头、生猪12.5万头。</t>
  </si>
  <si>
    <t>合浦东方希望畜牧有限公司</t>
  </si>
  <si>
    <t>北海市区农村信用合作联社综合办公大楼项目</t>
  </si>
  <si>
    <t>2017-450502-66-03-030911</t>
  </si>
  <si>
    <t>总建筑面积约6.3万平方米，地上30层，地下2层。</t>
  </si>
  <si>
    <t>北海市区农村信用合作联社</t>
  </si>
  <si>
    <t>北海市银海区民政局北海市银海区社会老年服务中心建设项目</t>
  </si>
  <si>
    <t>2018-450503-84-01-030030</t>
  </si>
  <si>
    <t>总建筑面积约3万平方米，建设特级护理楼、康复楼等配套设施建设。</t>
  </si>
  <si>
    <t>北海市银海区民政局</t>
  </si>
  <si>
    <t>合浦县住房和城乡建设局合浦县城老城区棚户区改造（一期）项目</t>
  </si>
  <si>
    <t>2020-450521-47-01-038712</t>
  </si>
  <si>
    <t>建设包括安置房、沿街商业、综合市场、物业用房、配套道路、广场、水电、绿化等工程设施。</t>
  </si>
  <si>
    <t>合浦县住房和城乡建设局</t>
  </si>
  <si>
    <t>北海龙港新区投资开发有限公司龙港新区北海铁山东港产业园污水处理厂一期工程</t>
  </si>
  <si>
    <t>2020-450521-77-01-009666</t>
  </si>
  <si>
    <t>建设日处理规模4万吨的污水处理厂及配套设施。</t>
  </si>
  <si>
    <t>北海龙港新区投资开发有限公司</t>
  </si>
  <si>
    <t>合浦县市政管理局廉州镇水环境整治二期工程项目</t>
  </si>
  <si>
    <t>2018-450521-78-01-022677</t>
  </si>
  <si>
    <t>整治水系，新建挡土墙，设置截污主干管管道，新建道路等。</t>
  </si>
  <si>
    <t>合浦县市政管理局</t>
  </si>
  <si>
    <t>防城港市人民政府</t>
  </si>
  <si>
    <t>防城港市港发控股集团有限公司防城港市企沙中心渔港锚泊区疏浚工程</t>
  </si>
  <si>
    <t>2019-450602-55-01-002146</t>
  </si>
  <si>
    <t>沿海水运</t>
  </si>
  <si>
    <t>建设1000吨级渔港锚泊区，疏浚面积为42万平方米。</t>
  </si>
  <si>
    <t>防城港市港发控股集团有限公司</t>
  </si>
  <si>
    <t>防城港市水利局防城港市小峰水库除险加固工程</t>
  </si>
  <si>
    <t>2020-450000-76-01-050625</t>
  </si>
  <si>
    <t>大（2）型水库除险加固。</t>
  </si>
  <si>
    <t>防城港市水利局</t>
  </si>
  <si>
    <t>防城港市文旅集团防城港市国门大道工程</t>
  </si>
  <si>
    <t>2016-450600-54-01-010460</t>
  </si>
  <si>
    <t>城市快速路，长31.6千米，路基红线宽42米。</t>
  </si>
  <si>
    <t>防城港市文旅集团</t>
  </si>
  <si>
    <t>广西北投建设投资有限公司东兴农产品物流中心项目一期项目</t>
  </si>
  <si>
    <t>2103-450681-04-05-554353</t>
  </si>
  <si>
    <t>总建筑面积44785平方米。建设冷库、仓库接驳钢棚、配套用房等。</t>
  </si>
  <si>
    <t>广西北投建设投资有限公司</t>
  </si>
  <si>
    <t>广西盛灿贸易有限公司北部湾钢材交易中心</t>
  </si>
  <si>
    <t>2019-450602-51-03-021228</t>
  </si>
  <si>
    <t>建设商务服务区、现货交易区、钢材加工区、物流配送区共四大功能区块。</t>
  </si>
  <si>
    <t>广西盛灿贸易有限公司</t>
  </si>
  <si>
    <t>广西长科新材料有限公司50万吨/年ABS装置</t>
  </si>
  <si>
    <t>2019-450602-26-03-044289</t>
  </si>
  <si>
    <t>新建50万吨/年ABS装置，以及配套公用工程和辅助设施。</t>
  </si>
  <si>
    <t>广西长科新材料有限公司</t>
  </si>
  <si>
    <t>防城港市妇幼保健院医疗用房项目</t>
  </si>
  <si>
    <t>2018-450602-83-01-036698</t>
  </si>
  <si>
    <t>总建筑面积3.6万平方米，按254张床位规模建设，新建医疗用房1栋。</t>
  </si>
  <si>
    <t>防城港市妇幼保健院</t>
  </si>
  <si>
    <t>钦州市人民政府</t>
  </si>
  <si>
    <t>广西华临码头有限公司钦州港金谷港区金鼓江作业区19号泊位工程项目</t>
  </si>
  <si>
    <t>2019-450700-55-02-044012</t>
  </si>
  <si>
    <t>新建1个5万吨级液化烃泊位，设计年通过能力264.5万吨，建设码头水工、装卸工艺设备等配套设施。</t>
  </si>
  <si>
    <t>广西华临码头有限公司</t>
  </si>
  <si>
    <t>广西钦州临海工业投资集团有限公司钦州石化产业园公共管廊（三期）工程</t>
  </si>
  <si>
    <t>2020-450704-48-01-062665</t>
  </si>
  <si>
    <t>建设海豚路、果鹰大道等7段管廊。</t>
  </si>
  <si>
    <t>广西钦州临海工业投资集团有限公司</t>
  </si>
  <si>
    <t>国投广西风电有限公司浦北龙门风电场三期工程</t>
  </si>
  <si>
    <t>2020-450000-44-02-016558</t>
  </si>
  <si>
    <t>总装机容量101兆瓦。</t>
  </si>
  <si>
    <t>国投广西风电有限公司</t>
  </si>
  <si>
    <t>广西华谊氯碱化工有限公司华谊钦州化工新材料一体化基地30万吨/年烧碱、40万吨/年聚氯乙烯项目</t>
  </si>
  <si>
    <t>2019-450700-26-03-020429</t>
  </si>
  <si>
    <t>建设30万吨/年烧碱装置、40万吨/年氯乙烯装置和40万吨/年聚氯乙烯装置。</t>
  </si>
  <si>
    <t>广西华谊氯碱化工有限公司</t>
  </si>
  <si>
    <t>广西华谊新材料有限公司华谊75万吨/年丙烯及下游深加工一体化项目</t>
  </si>
  <si>
    <t>2019-450700-26-03-005196</t>
  </si>
  <si>
    <t>建设年产75万吨丙烷脱氢制丙烯等装置及相关配套设施。</t>
  </si>
  <si>
    <t>广西华谊新材料有限公司</t>
  </si>
  <si>
    <t>广西陆海联运国际集装箱发展有限公司中谷钦州集装箱多式联运物流基地项目</t>
  </si>
  <si>
    <t>2020-450700-58-03-034915</t>
  </si>
  <si>
    <t>建设大型集装箱空重箱前沿堆场、海铁联运枢纽场站、外贸空箱中转基地等五大功能区。</t>
  </si>
  <si>
    <t>广西陆海联运国际集装箱发展有限公司</t>
  </si>
  <si>
    <t>广西钦江药业有限公司医药中间体项目（年产600吨2-噻吩乙酰氯、300吨头孢西丁酸）</t>
  </si>
  <si>
    <t>2020-450703-26-03-015668</t>
  </si>
  <si>
    <t>医药制造工业</t>
  </si>
  <si>
    <t>建设医药中间体生产车间等设施，年产300吨头孢西丁酸、600吨噻吩乙酰氯。</t>
  </si>
  <si>
    <t>广西钦江药业有限公司</t>
  </si>
  <si>
    <t>广西庆荣耐火材料有限公司钦北区年产2万吨高新耐火材料生产项目</t>
  </si>
  <si>
    <t>2019-450703-30-03-027153</t>
  </si>
  <si>
    <t>新材料</t>
  </si>
  <si>
    <t>总建筑面积1.2万平方米，建设五条高新耐火材料主生产线。</t>
  </si>
  <si>
    <t>广西庆荣耐火材料有限公司</t>
  </si>
  <si>
    <t>广西中伟新能源科技有限公司广西中伟新能源项目一期二阶段</t>
  </si>
  <si>
    <t>2103-450704-04-01-968979</t>
  </si>
  <si>
    <t>建设6万吨/年三元前驱体生产装置、2万吨/年MSP生产线、2.5万吨/年镍豆镍粉处理线，及其他配套公辅设施。</t>
  </si>
  <si>
    <t>广西中伟新能源科技有限公司</t>
  </si>
  <si>
    <t>广西中伟新能源科技有限公司广西中伟新能源项目一期三阶段</t>
  </si>
  <si>
    <t>2104-450704-04-01-735899</t>
  </si>
  <si>
    <t>建设两栋三元前驱体生产车间、2万吨MSP生产线，及其他配套公辅设施。</t>
  </si>
  <si>
    <t>广西中伟新能源科技有限公司北部湾产业基地三元项目（一期一阶段）</t>
  </si>
  <si>
    <t>2102-450704-04-01-877718</t>
  </si>
  <si>
    <t>总建筑面积51.47万平方米，建设综合办公大楼及配套研发大楼、三栋三元前驱体生产车间等相关配套设施。</t>
  </si>
  <si>
    <t>广西自贸区宝畅联达新材料有限公司年产20万吨预应力钢绞线项目</t>
  </si>
  <si>
    <t>2020-450704-33-03-056295</t>
  </si>
  <si>
    <t>冶金工业</t>
  </si>
  <si>
    <t>总建筑面积3.45万平方米，建设车间、倒班楼、办公楼各一座以及表面处理生产线12套、直进式连续拉丝生产线12套等。</t>
  </si>
  <si>
    <t>广西自贸区宝畅联达新材料有限公司</t>
  </si>
  <si>
    <t>广西自贸区广林投资发展有限公司广西钦州保税港进口木材交易中心项目</t>
  </si>
  <si>
    <t>2020-450700-47-03-032528</t>
  </si>
  <si>
    <t>总建筑面积约67395.2平方米，建设综合服务楼、仓储仓库、公共配套用房。</t>
  </si>
  <si>
    <t>广西自贸区广林投资发展有限公司</t>
  </si>
  <si>
    <t>广西自贸区见炬科技有限公司见炬热管理新材料及集成电路精准温控项目</t>
  </si>
  <si>
    <t>2101-450704-04-01-557640</t>
  </si>
  <si>
    <t>租用标准厂房约1万平方米，建设Micro-TEC生产线、高维散热器生产线，设立热管理方向前沿新材料研究院及其他配套设施。</t>
  </si>
  <si>
    <t>广西自贸区见炬科技有限公司</t>
  </si>
  <si>
    <t>肯泰生物医药股份有限公司钦州市钦北区肯泰生物医药建设项目</t>
  </si>
  <si>
    <t>2017-450703-27-03-038593</t>
  </si>
  <si>
    <t>生物医药</t>
  </si>
  <si>
    <t>总建筑面积8.2万平方米，年产功能性食品片剂50亿片。</t>
  </si>
  <si>
    <t>肯泰生物医药股份有限公司</t>
  </si>
  <si>
    <t>贵港市人民政府</t>
  </si>
  <si>
    <t>广西桂平市城市投资发展有限公司桂平机场安全隐患整改项目三产安置用地项目振兴路等市政道路工程</t>
  </si>
  <si>
    <t>2112-450881-04-01-103665</t>
  </si>
  <si>
    <t>全长约5655.39米，道路宽度20-30米。</t>
  </si>
  <si>
    <t>广西桂平市城市投资发展有限公司</t>
  </si>
  <si>
    <t>贵港市宏港城乡建设投资有限责任公司贵港市高铁综合客运枢纽工程</t>
  </si>
  <si>
    <t>2018-450800-47-01-031019</t>
  </si>
  <si>
    <t>总建筑面积约7.62万平方米，建设长途客运站、换乘大厅，以及站前广场、发车位、站务用房、综合房屋等配套设施。</t>
  </si>
  <si>
    <t>贵港市宏港城乡建设投资有限责任公司</t>
  </si>
  <si>
    <t>贵港市九路两桥建设管理有限公司G358贵港至贵隆高速公路庆丰出口一级公路（贵港城区段改造）工程</t>
  </si>
  <si>
    <t>2020-450800-48-01-035756</t>
  </si>
  <si>
    <t>建设贵港至贵隆高速公路庆丰出口一级公路。</t>
  </si>
  <si>
    <t>贵港市九路两桥建设管理有限公司</t>
  </si>
  <si>
    <t>贵港市九路两桥建设管理有限公司贵港市桥圩镇绕城公路</t>
  </si>
  <si>
    <t>2017-450803-48-01-013834</t>
  </si>
  <si>
    <t>一级公路，路线全长8.7千米，路基红线宽29米，双向六车道。</t>
  </si>
  <si>
    <t>贵港市西外环高速公路有限公司贵港市西外环高速公路</t>
  </si>
  <si>
    <t>2017-450804-48-01-020455</t>
  </si>
  <si>
    <t>路线全长47.3千米，路基红线宽27米，双向四车道。</t>
  </si>
  <si>
    <t>贵港市西外环高速公路有限公司</t>
  </si>
  <si>
    <t>贵港亿上资产管理有限公司贵港亿上仓储物流中心项目</t>
  </si>
  <si>
    <t>2018-450802-70-03-024200</t>
  </si>
  <si>
    <t>总建筑面积约15.5万平方米，建设仓库用房、交易场所等配套设施。</t>
  </si>
  <si>
    <t>贵港亿上资产管理有限公司</t>
  </si>
  <si>
    <t>贵港市宏港城乡建设投资有限责任公司贵港市第四人民医院（新院区）医养结合示范基地项目</t>
  </si>
  <si>
    <t>2019-450802-83-01-001475</t>
  </si>
  <si>
    <t>总建筑面积约5万平方米，建设医院综合楼等工程。</t>
  </si>
  <si>
    <t>桂平市金山环保工程有限公司桂平市环保生态产业园生活垃圾焚烧发电项目</t>
  </si>
  <si>
    <t>2020-450800-44-02-061595</t>
  </si>
  <si>
    <t>垃圾处理</t>
  </si>
  <si>
    <t>建设1条800吨/天的垃圾焚烧生产线和15兆瓦凝汽式汽轮发电机组，配套相应的公共辅助系统。</t>
  </si>
  <si>
    <t>桂平市金山环保工程有限公司</t>
  </si>
  <si>
    <t>玉林市人民政府</t>
  </si>
  <si>
    <t>容县水利事业服务中心广西主要支流北流河整治工程容县河段</t>
  </si>
  <si>
    <t>2019-450921-76-01-005159</t>
  </si>
  <si>
    <t>新建防洪堤总长8.722千米，新建护岸总长16.396千米，加固护岸长0.44千米，排涝涵闸15座，新建防汛抢险道路0.376千米。</t>
  </si>
  <si>
    <t>容县水利事业服务中心</t>
  </si>
  <si>
    <t>玉林龙腾投资有限公司博白松旺至龙潭产业园公路工程（松旺至白平产业园段）</t>
  </si>
  <si>
    <t>2020-450900-54-01-026614</t>
  </si>
  <si>
    <t>道路长4.595千米，路基宽度为24.5米，设计速度80千米/小时。</t>
  </si>
  <si>
    <t>玉林龙腾投资有限公司</t>
  </si>
  <si>
    <t>广西彩乐智能包装有限公司彩乐广西研发生产基地项目</t>
  </si>
  <si>
    <t>2112-450981-04-01-888604</t>
  </si>
  <si>
    <t>建筑面积约27479.36平方米，建设标准化厂房4栋，购置及安装一批机械生产设备。</t>
  </si>
  <si>
    <t>广西彩乐智能包装有限公司</t>
  </si>
  <si>
    <t>玉林市福惠投资有限责任公司玉林（福绵）节能环保产业园中滔纺织服装加工及配套设施建设项目（二期）</t>
  </si>
  <si>
    <t>2018-450903-18-03-023511</t>
  </si>
  <si>
    <t>总建筑面积108万平方米，建设纺织服装加工标准厂房以及路网等配套设施。</t>
  </si>
  <si>
    <t>玉林市福惠投资有限责任公司</t>
  </si>
  <si>
    <t>玉林市玉州区交通投资有限责任公司中国-东盟（玉林）绿色创意印刷项目（一期）</t>
  </si>
  <si>
    <t>2016-450902-23-01-006210</t>
  </si>
  <si>
    <t>总建筑面积16.8万平方米，建设通用生产车间、原料库等配套工程。</t>
  </si>
  <si>
    <t>玉林市玉州区交通投资有限责任公司</t>
  </si>
  <si>
    <t>玉林市玉州区茂林镇卫生院玉林市玉东新区人民医院</t>
  </si>
  <si>
    <t>2018-450960-83-01-029847</t>
  </si>
  <si>
    <t>建设综合业务大楼、医养结合综合业务楼、后勤楼、康复业务楼。</t>
  </si>
  <si>
    <t>玉林市玉州区茂林镇卫生院</t>
  </si>
  <si>
    <t>玉林市中源环保科技有限公司广西博白新生态纺织产业园污水处理厂（一期10万吨/天）建设项目</t>
  </si>
  <si>
    <t>2020-450923-77-02-064440</t>
  </si>
  <si>
    <t>新建1座规模为10万吨/天污水处理厂及其配套基础设施，包括预处理调节系统、生化外理系统、深度处理系统等。</t>
  </si>
  <si>
    <t>玉林市中源环保科技有限公司</t>
  </si>
  <si>
    <t>百色市人民政府</t>
  </si>
  <si>
    <t>广西百色试验区发展集团有限公司百色市工业园区小微企业创业基地项目（标准厂房D地块）</t>
  </si>
  <si>
    <t>2020-451000-47-03-010693</t>
  </si>
  <si>
    <t>总建筑面积约12万平方米，新建6栋厂房，包括厂房以及园区道路、给排水、强弱电、绿化等配套设施。</t>
  </si>
  <si>
    <t>广西百色试验区发展集团有限公司</t>
  </si>
  <si>
    <t>田林县交通运输局潞城至百乐三级公路工程</t>
  </si>
  <si>
    <t>2017-451029-48-01-028328</t>
  </si>
  <si>
    <t>三级公路，全长82.11千米。</t>
  </si>
  <si>
    <t>田林县交通运输局</t>
  </si>
  <si>
    <t>西林县开发投资集团有限公司广西西林-云南广南生态产业扶贫示范园基础配套设施项目（一期）</t>
  </si>
  <si>
    <t>2017-451030-48-01-038718</t>
  </si>
  <si>
    <t>总建筑面积13.2万平方米。建设标准厂房、交易市场、信息中心、冷链、仓库、市政道路7条、给排水管网及边坡支护工程等设施。</t>
  </si>
  <si>
    <t>西林县开发投资集团有限公司</t>
  </si>
  <si>
    <t>中国华能集团有限公司广西分公司那坡羊加山风电场工程项目</t>
  </si>
  <si>
    <t>2020-450000-44-02-060362</t>
  </si>
  <si>
    <t>建设30台3000千瓦和4台2500千瓦机组，34台箱变、场内集电线路，配套一个110千伏升压站。</t>
  </si>
  <si>
    <t>中国华能集团有限公司广西分公司</t>
  </si>
  <si>
    <t>百色巨人园食品科技有限公司果蔬深加工项目</t>
  </si>
  <si>
    <t>2019-451022-01-03-001300</t>
  </si>
  <si>
    <t>总建筑面积76707平方米。新建研发楼1栋、生活配套用房1栋、生产车间4栋、成品仓库及原料仓库各1栋。</t>
  </si>
  <si>
    <t>百色巨人园食品科技有限公司</t>
  </si>
  <si>
    <t>百色市旭东健康产业投资有限公司百色生命健康城综合服务中心</t>
  </si>
  <si>
    <t>2019-451002-70-03-007140</t>
  </si>
  <si>
    <t>总建筑面积约6万平方米，建设综合服务大楼，配套服务酒店。</t>
  </si>
  <si>
    <t>百色市旭东健康产业投资有限公司</t>
  </si>
  <si>
    <t>广西鹤城水务有限公司隆林各族自治县民俗文化交流中心项目</t>
  </si>
  <si>
    <t>2112-451031-04-05-651780</t>
  </si>
  <si>
    <t>总建筑面积35038.48平方米。新建1栋学术报告厅、1栋业务培训用房、1栋文化健身活动中心等。</t>
  </si>
  <si>
    <t>广西鹤城水务有限公司</t>
  </si>
  <si>
    <t>广西田东农工贸有限责任公司田东县中医医院整体搬迁二期工程二次装修项目</t>
  </si>
  <si>
    <t>2019-451022-83-01-000369</t>
  </si>
  <si>
    <t>建设电梯、医院安全监控网络工程、医院信息智能化网络、污水处理、中药制剂室及专业专项建设项目等工程。</t>
  </si>
  <si>
    <t>广西田东农工贸有限责任公司</t>
  </si>
  <si>
    <t>隆林各族自治县中医医院整体搬迁项目</t>
  </si>
  <si>
    <t>2018-451031-83-01-004001</t>
  </si>
  <si>
    <t>设置床位320张，总建筑面积4万平方米。</t>
  </si>
  <si>
    <t>隆林各族自治县中医医院</t>
  </si>
  <si>
    <t>田阳县人民医院内科综合大楼项目</t>
  </si>
  <si>
    <t>2019-451021-83-01-007626</t>
  </si>
  <si>
    <t>总建筑面积2.7万平方米。新建一栋综合大楼，包含拆除工程、基坑支护工程、土建工程等。</t>
  </si>
  <si>
    <t>田阳县人民医院</t>
  </si>
  <si>
    <t>右江民族医学院百东校区建设项目（一期）</t>
  </si>
  <si>
    <t>2017-451002-82-01-021320</t>
  </si>
  <si>
    <t>建设校行政用房、会堂、教学用房、实验室、图书馆等，总建筑面积约19万平方米，容纳学生人数约5000人。</t>
  </si>
  <si>
    <t>右江民族医学院</t>
  </si>
  <si>
    <t>百色绿动环保有限公司靖西市生活垃圾焚烧发电项目</t>
  </si>
  <si>
    <t>2020-451025-77-02-001034</t>
  </si>
  <si>
    <t>建设生活垃圾处理规模1200吨/天，分两期建设。一期建设800吨/天，配置1台15兆瓦汽轮发电机组，配套烟气净化设施和污水处理设施。</t>
  </si>
  <si>
    <t>百色绿动环保有限公司</t>
  </si>
  <si>
    <t>贺州市人民政府</t>
  </si>
  <si>
    <t>贺州市宏海建设开发有限公司贺州市城区爱民河永丰湖河湖连通工程</t>
  </si>
  <si>
    <t>2017-451100-76-01-009859</t>
  </si>
  <si>
    <t>新建永丰湖一座、永丰湖生态护岸7千米，整治爱民河全长1.3千米，新建爱民河护岸2.6千米。</t>
  </si>
  <si>
    <t>贺州市宏海建设开发有限公司</t>
  </si>
  <si>
    <t>贺州市正业发展有限公司广西东融产业园第二停车场（冶金循环产业配套基础设施）项目）</t>
  </si>
  <si>
    <t>2020-451102-48-01-026544</t>
  </si>
  <si>
    <t>总用地面积170101.38平方米，货车泊位664个，普通车泊位130个，总建筑面积5470.72平方米。</t>
  </si>
  <si>
    <t>贺州市正业发展有限公司</t>
  </si>
  <si>
    <t>贺州市正业发展有限公司广西东融产业园八桂标准厂房一期工程</t>
  </si>
  <si>
    <t>2020-451102-47-03-045572</t>
  </si>
  <si>
    <t>建设3#标准厂房、3B#标准厂房、办公楼、宿舍楼等。</t>
  </si>
  <si>
    <t>贺州现代产业园发展有限公司五协标准厂房（电子及其他产业类）项目</t>
  </si>
  <si>
    <t>2019-451102-47-03-018327</t>
  </si>
  <si>
    <t>建筑面积约6.71万平方米。建设内容为土建工程、道路工程、给排水工程、照明工程、绿化工程、安装工程及相关配套设施。</t>
  </si>
  <si>
    <t>贺州现代产业园发展有限公司</t>
  </si>
  <si>
    <t>北新建材（贺州）有限公司北新建材广西贺州脱硫石膏固废资源化利用年产3000万平方米纸面石膏板及10000吨轻钢龙骨生产线项目</t>
  </si>
  <si>
    <t>2020-451123-30-03-050889</t>
  </si>
  <si>
    <t>建设联合车间、原料车间、脱硫石膏库等。</t>
  </si>
  <si>
    <t>北新建材（贺州）有限公司</t>
  </si>
  <si>
    <t>富川瑶族自治县旅游局富川瑶族自治县旅游集散中心项目</t>
  </si>
  <si>
    <t>2018-451123-78-01-026468</t>
  </si>
  <si>
    <t>总建筑面积33.2万平方米，建设游客中心等项目。</t>
  </si>
  <si>
    <t>富川瑶族自治县旅游局</t>
  </si>
  <si>
    <t>富川瑶族自治县文化旅游发展有限公司广西富川瑶族自治县民族艺术文化产业基地</t>
  </si>
  <si>
    <t>2101-451123-04-01-347397</t>
  </si>
  <si>
    <t>新建手工艺术制作中心、文化产业交易中心、科技文化实训综合楼等配套附属设施。</t>
  </si>
  <si>
    <t>富川瑶族自治县文化旅游发展有限公司</t>
  </si>
  <si>
    <t>富川瑶族自治县文化旅游发展有限公司富川瑶族自治县七彩欢乐谷项目</t>
  </si>
  <si>
    <t>2018-451123-89-03-027021</t>
  </si>
  <si>
    <t>总建筑面积1.2万平方米，建设游客中心、设备用房、急救中心、儿童体验馆、园区大门等配套设施。</t>
  </si>
  <si>
    <t>广西贺州市矿业投资集团有限公司广西贺州市生态产业园新材料分园建设项目</t>
  </si>
  <si>
    <t>2019-451100-41-03-015351</t>
  </si>
  <si>
    <t>总建筑面积约16万平方米，建设标准厂房、设备间，以及道路工程等附属配套设施。</t>
  </si>
  <si>
    <t>广西贺州市矿业投资集团有限公司</t>
  </si>
  <si>
    <t>广西贺州市矿业投资集团有限公司贺州市新型粉体加工园项目</t>
  </si>
  <si>
    <t>2019-451119-11-03-000882</t>
  </si>
  <si>
    <t>建设标准厂房等。</t>
  </si>
  <si>
    <t>广西贺州市农业投资集团有限公司贺州市农产品商贸园果蔬交易区</t>
  </si>
  <si>
    <t>2017-451119-05-03-030293</t>
  </si>
  <si>
    <t>总建筑面积14.9万平方米，建设集蔬菜、水果等农产品批发交易市场。</t>
  </si>
  <si>
    <t>广西贺州市农业投资集团有限公司</t>
  </si>
  <si>
    <t>广西力丰实业有限公司年产30万吨重质碳酸钙粉体和800万平方米岗石（二期10万吨重质碳酸钙粉体和600万平方米岗石）</t>
  </si>
  <si>
    <t>2018-451119-30-03-037145</t>
  </si>
  <si>
    <t>建设3万平方米厂房、办公楼及附属设施；安装5条粉体、10条岗石生产线。</t>
  </si>
  <si>
    <t>广西力丰实业有限公司</t>
  </si>
  <si>
    <t>广西万物城实业有限公司东融国际万物城项目</t>
  </si>
  <si>
    <t>2019-451102-52-03-003911</t>
  </si>
  <si>
    <t>总建筑面积13.2万平方米，打造一站式商贸综合交易大市场。</t>
  </si>
  <si>
    <t>广西万物城实业有限公司</t>
  </si>
  <si>
    <t>广西西岭山泉投资发展有限公司贺州市富川县50万吨优质山泉水项目</t>
  </si>
  <si>
    <t>2020-451123-46-03-028332</t>
  </si>
  <si>
    <t>建设50万吨优质山泉水生产厂房、道路、水电及配套基础设施。</t>
  </si>
  <si>
    <t>广西西岭山泉投资发展有限公司</t>
  </si>
  <si>
    <t>贺州晋锋五金制品有限公司新建厂区项目</t>
  </si>
  <si>
    <t>2020-451122-41-03-063989</t>
  </si>
  <si>
    <t>建设电脑用散热风扇、散热片、散热器、五金制品、塑胶制品、铝制品、模具生产线。</t>
  </si>
  <si>
    <t>贺州晋锋五金制品有限公司</t>
  </si>
  <si>
    <t>贺州中恒电子有限公司新建厂区项目</t>
  </si>
  <si>
    <t>2019-451100-39-03-018181</t>
  </si>
  <si>
    <t>总建筑面积5万平方米，建设厂房2栋、综合楼1栋。</t>
  </si>
  <si>
    <t>贺州中恒电子有限公司</t>
  </si>
  <si>
    <t>广西昭平县安厦建设投资有限责任公司昭平县人民医院综合楼建设项目</t>
  </si>
  <si>
    <t>2020-451121-84-01-045412</t>
  </si>
  <si>
    <t>总建筑面积2万平方米，拟设置新增病床149张，规划设置综合楼及配套基础设施。</t>
  </si>
  <si>
    <t>广西昭平县安厦建设投资有限责任公司</t>
  </si>
  <si>
    <t>贺州市坤德环保科技有限公司贺州市钟山县花岗岩、大理石、岗石废弃物综合回收利用年产50万吨PIM新型环保复合建筑材料建设项目</t>
  </si>
  <si>
    <t>2020-451122-30-03-031380</t>
  </si>
  <si>
    <t>循环经济</t>
  </si>
  <si>
    <t>建设生产厂房、联合堆棚、办公用房及其他配套设施。</t>
  </si>
  <si>
    <t>贺州市坤德环保科技有限公司</t>
  </si>
  <si>
    <t>贺州市正源水务有限公司贺州市城东污水处理厂建设工程项目</t>
  </si>
  <si>
    <t>2018-451100-46-01-041189</t>
  </si>
  <si>
    <t>近期处理规模为10万吨/天，远期处理规模为20万吨/天，配套建设管网约8千米。</t>
  </si>
  <si>
    <t>贺州市正源水务有限公司</t>
  </si>
  <si>
    <t>河池市人民政府</t>
  </si>
  <si>
    <t>都安瑶族自治县国投项目管理有限公司都安县高铁站站前配套基础设施建设项目</t>
  </si>
  <si>
    <t>2110-451228-04-01-541637</t>
  </si>
  <si>
    <t>建设站前广场、城市公园、地下停车场及交通配套设施（含道路、公交、旅客集散中心、出租车场等）。</t>
  </si>
  <si>
    <t>都安瑶族自治县国投项目管理有限公司</t>
  </si>
  <si>
    <t>都安瑶族自治县水利局广西河池市都安县板岭水库工程</t>
  </si>
  <si>
    <t>2017-451228-76-01-030010</t>
  </si>
  <si>
    <t>新建中型水库，主坝、溢洪道、引水系统及灌区引水渠工程；水库总库容1066万立方米，有效库容600万立方米。</t>
  </si>
  <si>
    <t>都安瑶族自治县水利局</t>
  </si>
  <si>
    <t>广西宜州经济开发区投资开发建设有限责任公司广西宜州经济开发区茧丝绸产业园标准厂房项目</t>
  </si>
  <si>
    <t>2101-451203-04-01-860593</t>
  </si>
  <si>
    <t>总建筑面积87700平方米，建设标准厂房A区、B区；配套建设入园道路，全长1200米。</t>
  </si>
  <si>
    <t>广西宜州经济开发区投资开发建设有限责任公司</t>
  </si>
  <si>
    <t>河池市国有资产投资经营有限责任公司河池市金宜大道改建工程</t>
  </si>
  <si>
    <t>2019-451200-48-01-024549</t>
  </si>
  <si>
    <t>一级公路，改造建设约67.千米。</t>
  </si>
  <si>
    <t>河池市国有资产投资经营有限责任公司</t>
  </si>
  <si>
    <t>河池市交通运输局南丹至下老高速公路</t>
  </si>
  <si>
    <t>2017-451200-48-01-035930</t>
  </si>
  <si>
    <t>全长105.8千米，路基红线宽26米，双向四车道。</t>
  </si>
  <si>
    <t>河池市交通运输局</t>
  </si>
  <si>
    <t>罗城仫佬族自治县住房和城乡建设局罗城仫佬大道建设项目</t>
  </si>
  <si>
    <t>2016-451225-48-01-010852</t>
  </si>
  <si>
    <t>全长3500米，红线宽度30米。</t>
  </si>
  <si>
    <t>罗城仫佬族自治县住房和城乡建设局</t>
  </si>
  <si>
    <t>宜州区交通运输局省道S305宜州经北牙至龙头公路</t>
  </si>
  <si>
    <t>2017-451281-48-01-032010</t>
  </si>
  <si>
    <t>二级公路，全长72千米，路基红线宽10米。</t>
  </si>
  <si>
    <t>宜州区交通运输局</t>
  </si>
  <si>
    <t>广西正鑫实业集团有限责任公司世界白裤瑶（南丹）大健康旅游扶贫产业园--生态养殖场项目</t>
  </si>
  <si>
    <t>2019-451221-03-03-035644</t>
  </si>
  <si>
    <t>总建筑面积10万平方米，包括原材料仓库及精储室、牛粪堆积发酵仓库等。</t>
  </si>
  <si>
    <t>广西正鑫实业集团有限责任公司</t>
  </si>
  <si>
    <t>来宾市人民政府</t>
  </si>
  <si>
    <t>武宣润仙风电有限公司武宣平鼓山风电场</t>
  </si>
  <si>
    <t>2017-451323-44-02-002317</t>
  </si>
  <si>
    <t>装机容量87兆瓦，配套建设升压站、集电线路和场内道路。</t>
  </si>
  <si>
    <t>武宣润仙风电有限公司</t>
  </si>
  <si>
    <t>武宣县工业投资有限责任公司武宣龙从作业区进港大道</t>
  </si>
  <si>
    <t>2016-451323-48-01-010838</t>
  </si>
  <si>
    <t>全长约11.7千米，红线宽40米，市政道路。</t>
  </si>
  <si>
    <t>武宣县工业投资有限责任公司</t>
  </si>
  <si>
    <t>象州县水利局广西主要支流柳江治理工程象州县城区防洪工程项目</t>
  </si>
  <si>
    <t>2018-451322-76-01-024457</t>
  </si>
  <si>
    <t>防洪堤长9.84千米，护岸10.37千米，排涝闸1座，自排涵管13处，排涝泵站1座。</t>
  </si>
  <si>
    <t>象州县水利局</t>
  </si>
  <si>
    <t>忻城县产投发展集团有限公司忻城县健康智能制造产业园基础设施工程项目</t>
  </si>
  <si>
    <t>2101-451321-04-01-640767</t>
  </si>
  <si>
    <t>建设标准厂房6栋、医疗洁净厂房3栋、行政管理楼1栋等设施。</t>
  </si>
  <si>
    <t>忻城县产投发展集团有限公司</t>
  </si>
  <si>
    <t>广西植护云商实业有限公司年产15万吨高档生活用纸生产项目</t>
  </si>
  <si>
    <t>2019-451308-22-03-034655</t>
  </si>
  <si>
    <t>年产15万吨高档生活用纸；建设6条生产线，建设4间生产车间、1间后加工车间、1栋办公宿舍综合楼及配套设施。</t>
  </si>
  <si>
    <t>广西植护云商实业有限公司</t>
  </si>
  <si>
    <t>来宾润合装配式建筑有限公司年产20万立方米装配式建筑PC构件项目</t>
  </si>
  <si>
    <t>2020-451308-30-03-010177</t>
  </si>
  <si>
    <t>建设年产20万立方米PC构件、年产120万平方米无机人造石材生产项目。</t>
  </si>
  <si>
    <t>来宾润合装配式建筑有限公司</t>
  </si>
  <si>
    <t>象州加美人造板有限责任公司年产15万立方米高密度薄板生产线项目</t>
  </si>
  <si>
    <t>2019-451322-20-03-021100</t>
  </si>
  <si>
    <t>建设一条年产8万立方米的高中密度纤维板生产线、一条年产5万立方米的胶合板等生产线。</t>
  </si>
  <si>
    <t>象州加美人造板有限责任公司</t>
  </si>
  <si>
    <t>忻城文旅交通投资集团有限公司广西都宜忻革命根据地红色文化旅游扶贫项目</t>
  </si>
  <si>
    <t>2020-451321-78-01-041892</t>
  </si>
  <si>
    <t>建设文化休闲集散区、革命研学教育区及配套基础设施。</t>
  </si>
  <si>
    <t>忻城文旅交通投资集团有限公司</t>
  </si>
  <si>
    <t>忻城县产投发展集团有限公司三江口（忻城）茧丝绸产业园第一期项目</t>
  </si>
  <si>
    <t>2020-451321-17-01-037506</t>
  </si>
  <si>
    <t>总建筑面积24万平方米，建设蚕茧收烘仓库、缫丝厂、纺织绸厂、炼白厂、染色厂等。</t>
  </si>
  <si>
    <t>广西福斯派环保科技有限公司可降解植物纤维环保餐具建设项目（一期）</t>
  </si>
  <si>
    <t>2018-451309-22-03-009621</t>
  </si>
  <si>
    <t>新建植物纤维环保餐具生产线10条，年产植物纤维环保餐具3万吨。</t>
  </si>
  <si>
    <t>广西福斯派环保科技有限公司</t>
  </si>
  <si>
    <t>崇左市人民政府</t>
  </si>
  <si>
    <t>崇左市交通投资有限公司崇左港中心港区濑湍作业区工程</t>
  </si>
  <si>
    <t>2019-451402-55-01-012499</t>
  </si>
  <si>
    <t>建设4个1000吨级通用散货泊位、4个1000吨级多用途泊位；设计年吞吐能力445.9万吨。</t>
  </si>
  <si>
    <t>崇左市交通投资有限公司</t>
  </si>
  <si>
    <t>崇左市凭祥边境经济合作区管理委员会凭祥—宁明贸易加工区产业大道工程</t>
  </si>
  <si>
    <t>2016-451400-54-01-006240</t>
  </si>
  <si>
    <t>全长16.4千米，红线宽50米，双向六车道。</t>
  </si>
  <si>
    <t>崇左市凭祥边境经济合作区管理委员会</t>
  </si>
  <si>
    <t>崇左市兴合投资开发有限责任公司崇左市江州区蔗糖循环经济产业园给水工程项目</t>
  </si>
  <si>
    <t>2017-451402-78-01-020971</t>
  </si>
  <si>
    <t>建设供水量1.5万吨/日自来水厂，铺设厂房配套供水管网21千米等配套工程。</t>
  </si>
  <si>
    <t>崇左市兴合投资开发有限责任公司</t>
  </si>
  <si>
    <t>扶绥顺承水务投资有限公司广西山圩产业园干道系统工程（三期）</t>
  </si>
  <si>
    <t>2019-451421-78-01-015818</t>
  </si>
  <si>
    <t>新建三条市政道路，包括道路工程、桥梁工程等。</t>
  </si>
  <si>
    <t>扶绥顺承水务投资有限公司</t>
  </si>
  <si>
    <t>龙州县交通运输局龙州县龙水大道工程</t>
  </si>
  <si>
    <t>2018-451423-48-01-033636</t>
  </si>
  <si>
    <t>城市主干路，路线全长7千米，路面红线宽60米。</t>
  </si>
  <si>
    <t>龙州县交通运输局</t>
  </si>
  <si>
    <t>龙州县交通运输局S562龙州至彬桥二级公路</t>
  </si>
  <si>
    <t>2016-451423-48-01-001889</t>
  </si>
  <si>
    <t>二级公路，全长17千米，路基红线宽8.5米。</t>
  </si>
  <si>
    <t>扶绥县那密农产品专业合作社扶绥县那密便民农贸市场</t>
  </si>
  <si>
    <t>2020-451421-72-03-056816</t>
  </si>
  <si>
    <t>总建筑面积3.3万平方米，建设海鲜农贸市场、临街配套商铺等。</t>
  </si>
  <si>
    <t>扶绥县那密农产品专业合作社</t>
  </si>
  <si>
    <t>广西扶绥翰苑化工有限公司翰苑化工产品生产基地项目</t>
  </si>
  <si>
    <t>2018-451421-26-03-027212</t>
  </si>
  <si>
    <t>建设甲醛生产车间及室外设备区、装置中间罐区等。</t>
  </si>
  <si>
    <t>广西扶绥翰苑化工有限公司</t>
  </si>
  <si>
    <t>广西亮朗线缆有限公司高低压成套开关设备产业项目</t>
  </si>
  <si>
    <t>2019-451421-38-03-040897</t>
  </si>
  <si>
    <t>年生产电缆10吨，年产电力高低压成套开关设备2680台、箱式变电站230台，建设室内厂房1.6万平方米及相应配套设施。</t>
  </si>
  <si>
    <t>广西亮朗线缆有限公司</t>
  </si>
  <si>
    <t>广西南国铜业有限责任公司铜冶炼综合回收及节能环保工程项目</t>
  </si>
  <si>
    <t>2017-451421-32-03-008669</t>
  </si>
  <si>
    <t>有色金属工业</t>
  </si>
  <si>
    <t>年产阴极铜27.5万吨，建设精矿转运及配料、熔炼系统等公辅设施。</t>
  </si>
  <si>
    <t>广西南国铜业有限责任公司</t>
  </si>
  <si>
    <t>广西宁明县腾宇工贸有限公司宁明县腾宇食品综合加工区项目</t>
  </si>
  <si>
    <t>2017-451422-05-03-040364</t>
  </si>
  <si>
    <t>总建筑面积6万平方米，建设生鲜区、加工厂区、果蔬区等。</t>
  </si>
  <si>
    <t>广西宁明县腾宇工贸有限公司</t>
  </si>
  <si>
    <t>广西荣桂国际智慧物流有限公司东盟国际智慧服务信息港-智慧物流项目</t>
  </si>
  <si>
    <t>2018-451421-59-03-004951</t>
  </si>
  <si>
    <t>总建筑面积为13.3万平方米，建设大型标准食糖仓库、全自动智慧立体库等配套仓储设施。</t>
  </si>
  <si>
    <t>广西荣桂国际智慧物流有限公司</t>
  </si>
  <si>
    <t>凭祥市祥旅旅游开发有限公司友谊关景区基础设施提升改造工程</t>
  </si>
  <si>
    <t>2018-451481-47-01-044479</t>
  </si>
  <si>
    <t>总建筑面积9.8万平方米，新建大捷广场（桥梁工程）、免税店、风雨长廊、友谊关历史陈列馆等设施。</t>
  </si>
  <si>
    <t>凭祥市祥旅旅游开发有限公司</t>
  </si>
  <si>
    <t>崇左市壶城棚户区建设投资有限公司崇左市城区棚户区改造项目城南安置小区一期</t>
  </si>
  <si>
    <t>2018-451400-47-01-013359</t>
  </si>
  <si>
    <t>总建筑面积41.2万平方米，建设用房、配套服务用房等相关配套设施。</t>
  </si>
  <si>
    <t>崇左市壶城棚户区建设投资有限公司</t>
  </si>
  <si>
    <t>宁明惠宁建设投资有限责任公司宁明县2018年-2020年棚户区改造安置一区项目</t>
  </si>
  <si>
    <t>2018-451422-70-01-022539</t>
  </si>
  <si>
    <t>该项目建设10栋楼，安置户数1088户，安置人数3482人，总建筑面积19万平方米。</t>
  </si>
  <si>
    <t>宁明惠宁建设投资有限责任公司</t>
  </si>
  <si>
    <t>崇左中电环保有限公司崇左市生活垃圾焚烧发电项目</t>
  </si>
  <si>
    <t>2019-451422-44-02-037542</t>
  </si>
  <si>
    <t>建设垃圾接收与给料、焚烧炉及余热锅炉等系统及附属生产工程。</t>
  </si>
  <si>
    <t>崇左中电环保有限公司</t>
  </si>
</sst>
</file>

<file path=xl/styles.xml><?xml version="1.0" encoding="utf-8"?>
<styleSheet xmlns="http://schemas.openxmlformats.org/spreadsheetml/2006/main">
  <numFmts count="7">
    <numFmt numFmtId="42" formatCode="_ &quot;￥&quot;* #,##0_ ;_ &quot;￥&quot;* \-#,##0_ ;_ &quot;￥&quot;* &quot;-&quot;_ ;_ @_ "/>
    <numFmt numFmtId="41" formatCode="_ * #,##0_ ;_ * \-#,##0_ ;_ * &quot;-&quot;_ ;_ @_ "/>
    <numFmt numFmtId="43" formatCode="_ * #,##0.00_ ;_ * \-#,##0.00_ ;_ * &quot;-&quot;??_ ;_ @_ "/>
    <numFmt numFmtId="176" formatCode="0.00_ "/>
    <numFmt numFmtId="177" formatCode="General&quot;项&quot;"/>
    <numFmt numFmtId="44" formatCode="_ &quot;￥&quot;* #,##0.00_ ;_ &quot;￥&quot;* \-#,##0.00_ ;_ &quot;￥&quot;* &quot;-&quot;??_ ;_ @_ "/>
    <numFmt numFmtId="178" formatCode="0_ "/>
  </numFmts>
  <fonts count="30">
    <font>
      <sz val="12"/>
      <name val="宋体"/>
      <charset val="134"/>
    </font>
    <font>
      <sz val="11"/>
      <name val="宋体"/>
      <charset val="134"/>
      <scheme val="minor"/>
    </font>
    <font>
      <b/>
      <sz val="16"/>
      <name val="宋体"/>
      <charset val="134"/>
      <scheme val="minor"/>
    </font>
    <font>
      <sz val="18"/>
      <name val="宋体"/>
      <charset val="134"/>
      <scheme val="minor"/>
    </font>
    <font>
      <sz val="16"/>
      <name val="黑体"/>
      <charset val="134"/>
    </font>
    <font>
      <sz val="22"/>
      <name val="方正小标宋简体"/>
      <charset val="134"/>
    </font>
    <font>
      <sz val="11"/>
      <name val="方正书宋简体"/>
      <charset val="134"/>
    </font>
    <font>
      <b/>
      <sz val="11"/>
      <name val="方正书宋简体"/>
      <charset val="134"/>
    </font>
    <font>
      <sz val="11"/>
      <color theme="1"/>
      <name val="方正书宋简体"/>
      <charset val="134"/>
    </font>
    <font>
      <sz val="11"/>
      <color theme="0"/>
      <name val="宋体"/>
      <charset val="134"/>
      <scheme val="minor"/>
    </font>
    <font>
      <b/>
      <sz val="11"/>
      <color rgb="FF3F3F3F"/>
      <name val="宋体"/>
      <charset val="134"/>
      <scheme val="minor"/>
    </font>
    <font>
      <sz val="11"/>
      <color rgb="FFFF0000"/>
      <name val="宋体"/>
      <charset val="134"/>
      <scheme val="minor"/>
    </font>
    <font>
      <sz val="11"/>
      <color theme="1"/>
      <name val="宋体"/>
      <charset val="134"/>
      <scheme val="minor"/>
    </font>
    <font>
      <b/>
      <sz val="11"/>
      <color theme="3"/>
      <name val="宋体"/>
      <charset val="134"/>
      <scheme val="minor"/>
    </font>
    <font>
      <u/>
      <sz val="11"/>
      <color rgb="FF800080"/>
      <name val="宋体"/>
      <charset val="134"/>
      <scheme val="minor"/>
    </font>
    <font>
      <sz val="11"/>
      <color rgb="FF9C0006"/>
      <name val="宋体"/>
      <charset val="134"/>
      <scheme val="minor"/>
    </font>
    <font>
      <b/>
      <sz val="11"/>
      <color rgb="FFFFFFFF"/>
      <name val="宋体"/>
      <charset val="134"/>
      <scheme val="minor"/>
    </font>
    <font>
      <i/>
      <sz val="11"/>
      <color rgb="FF7F7F7F"/>
      <name val="宋体"/>
      <charset val="134"/>
      <scheme val="minor"/>
    </font>
    <font>
      <sz val="11"/>
      <color indexed="8"/>
      <name val="宋体"/>
      <charset val="134"/>
      <scheme val="minor"/>
    </font>
    <font>
      <sz val="11"/>
      <color rgb="FFFA7D00"/>
      <name val="宋体"/>
      <charset val="134"/>
      <scheme val="minor"/>
    </font>
    <font>
      <b/>
      <sz val="15"/>
      <color theme="3"/>
      <name val="宋体"/>
      <charset val="134"/>
      <scheme val="minor"/>
    </font>
    <font>
      <b/>
      <sz val="11"/>
      <color rgb="FFFA7D00"/>
      <name val="宋体"/>
      <charset val="134"/>
      <scheme val="minor"/>
    </font>
    <font>
      <b/>
      <sz val="18"/>
      <color theme="3"/>
      <name val="宋体"/>
      <charset val="134"/>
      <scheme val="minor"/>
    </font>
    <font>
      <sz val="11"/>
      <color rgb="FF9C6500"/>
      <name val="宋体"/>
      <charset val="134"/>
      <scheme val="minor"/>
    </font>
    <font>
      <sz val="11"/>
      <color rgb="FF3F3F76"/>
      <name val="宋体"/>
      <charset val="134"/>
      <scheme val="minor"/>
    </font>
    <font>
      <sz val="11"/>
      <color indexed="8"/>
      <name val="宋体"/>
      <charset val="134"/>
    </font>
    <font>
      <b/>
      <sz val="11"/>
      <color theme="1"/>
      <name val="宋体"/>
      <charset val="134"/>
      <scheme val="minor"/>
    </font>
    <font>
      <b/>
      <sz val="13"/>
      <color theme="3"/>
      <name val="宋体"/>
      <charset val="134"/>
      <scheme val="minor"/>
    </font>
    <font>
      <sz val="11"/>
      <color rgb="FF006100"/>
      <name val="宋体"/>
      <charset val="134"/>
      <scheme val="minor"/>
    </font>
    <font>
      <u/>
      <sz val="11"/>
      <color rgb="FF0000FF"/>
      <name val="宋体"/>
      <charset val="134"/>
      <scheme val="minor"/>
    </font>
  </fonts>
  <fills count="33">
    <fill>
      <patternFill patternType="none"/>
    </fill>
    <fill>
      <patternFill patternType="gray125"/>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FFCC"/>
        <bgColor indexed="64"/>
      </patternFill>
    </fill>
    <fill>
      <patternFill patternType="solid">
        <fgColor rgb="FFFFCC99"/>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s>
  <cellStyleXfs count="53">
    <xf numFmtId="0" fontId="0" fillId="0" borderId="0">
      <alignment vertical="center"/>
    </xf>
    <xf numFmtId="42" fontId="0" fillId="0" borderId="0" applyFont="0" applyFill="0" applyBorder="0" applyAlignment="0" applyProtection="0">
      <alignment vertical="center"/>
    </xf>
    <xf numFmtId="0" fontId="12" fillId="19" borderId="0" applyNumberFormat="0" applyBorder="0" applyAlignment="0" applyProtection="0">
      <alignment vertical="center"/>
    </xf>
    <xf numFmtId="0" fontId="24" fillId="25"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2" fillId="13" borderId="0" applyNumberFormat="0" applyBorder="0" applyAlignment="0" applyProtection="0">
      <alignment vertical="center"/>
    </xf>
    <xf numFmtId="0" fontId="15" fillId="9" borderId="0" applyNumberFormat="0" applyBorder="0" applyAlignment="0" applyProtection="0">
      <alignment vertical="center"/>
    </xf>
    <xf numFmtId="43" fontId="0" fillId="0" borderId="0" applyFont="0" applyFill="0" applyBorder="0" applyAlignment="0" applyProtection="0">
      <alignment vertical="center"/>
    </xf>
    <xf numFmtId="0" fontId="9" fillId="16" borderId="0" applyNumberFormat="0" applyBorder="0" applyAlignment="0" applyProtection="0">
      <alignment vertical="center"/>
    </xf>
    <xf numFmtId="0" fontId="29"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18" fillId="24" borderId="7" applyNumberFormat="0" applyFont="0" applyAlignment="0" applyProtection="0">
      <alignment vertical="center"/>
    </xf>
    <xf numFmtId="0" fontId="9" fillId="23" borderId="0" applyNumberFormat="0" applyBorder="0" applyAlignment="0" applyProtection="0">
      <alignment vertical="center"/>
    </xf>
    <xf numFmtId="0" fontId="13"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20" fillId="0" borderId="5" applyNumberFormat="0" applyFill="0" applyAlignment="0" applyProtection="0">
      <alignment vertical="center"/>
    </xf>
    <xf numFmtId="0" fontId="27" fillId="0" borderId="5" applyNumberFormat="0" applyFill="0" applyAlignment="0" applyProtection="0">
      <alignment vertical="center"/>
    </xf>
    <xf numFmtId="0" fontId="9" fillId="15" borderId="0" applyNumberFormat="0" applyBorder="0" applyAlignment="0" applyProtection="0">
      <alignment vertical="center"/>
    </xf>
    <xf numFmtId="0" fontId="13" fillId="0" borderId="9" applyNumberFormat="0" applyFill="0" applyAlignment="0" applyProtection="0">
      <alignment vertical="center"/>
    </xf>
    <xf numFmtId="0" fontId="9" fillId="22" borderId="0" applyNumberFormat="0" applyBorder="0" applyAlignment="0" applyProtection="0">
      <alignment vertical="center"/>
    </xf>
    <xf numFmtId="0" fontId="10" fillId="5" borderId="2" applyNumberFormat="0" applyAlignment="0" applyProtection="0">
      <alignment vertical="center"/>
    </xf>
    <xf numFmtId="0" fontId="21" fillId="5" borderId="6" applyNumberFormat="0" applyAlignment="0" applyProtection="0">
      <alignment vertical="center"/>
    </xf>
    <xf numFmtId="0" fontId="16" fillId="12" borderId="3" applyNumberFormat="0" applyAlignment="0" applyProtection="0">
      <alignment vertical="center"/>
    </xf>
    <xf numFmtId="0" fontId="12" fillId="32" borderId="0" applyNumberFormat="0" applyBorder="0" applyAlignment="0" applyProtection="0">
      <alignment vertical="center"/>
    </xf>
    <xf numFmtId="0" fontId="9" fillId="28" borderId="0" applyNumberFormat="0" applyBorder="0" applyAlignment="0" applyProtection="0">
      <alignment vertical="center"/>
    </xf>
    <xf numFmtId="0" fontId="19" fillId="0" borderId="4" applyNumberFormat="0" applyFill="0" applyAlignment="0" applyProtection="0">
      <alignment vertical="center"/>
    </xf>
    <xf numFmtId="0" fontId="26" fillId="0" borderId="8" applyNumberFormat="0" applyFill="0" applyAlignment="0" applyProtection="0">
      <alignment vertical="center"/>
    </xf>
    <xf numFmtId="0" fontId="28" fillId="31" borderId="0" applyNumberFormat="0" applyBorder="0" applyAlignment="0" applyProtection="0">
      <alignment vertical="center"/>
    </xf>
    <xf numFmtId="0" fontId="23" fillId="21" borderId="0" applyNumberFormat="0" applyBorder="0" applyAlignment="0" applyProtection="0">
      <alignment vertical="center"/>
    </xf>
    <xf numFmtId="0" fontId="12" fillId="18" borderId="0" applyNumberFormat="0" applyBorder="0" applyAlignment="0" applyProtection="0">
      <alignment vertical="center"/>
    </xf>
    <xf numFmtId="0" fontId="9" fillId="4" borderId="0" applyNumberFormat="0" applyBorder="0" applyAlignment="0" applyProtection="0">
      <alignment vertical="center"/>
    </xf>
    <xf numFmtId="0" fontId="12" fillId="17" borderId="0" applyNumberFormat="0" applyBorder="0" applyAlignment="0" applyProtection="0">
      <alignment vertical="center"/>
    </xf>
    <xf numFmtId="0" fontId="12" fillId="11" borderId="0" applyNumberFormat="0" applyBorder="0" applyAlignment="0" applyProtection="0">
      <alignment vertical="center"/>
    </xf>
    <xf numFmtId="0" fontId="12" fillId="30" borderId="0" applyNumberFormat="0" applyBorder="0" applyAlignment="0" applyProtection="0">
      <alignment vertical="center"/>
    </xf>
    <xf numFmtId="0" fontId="12" fillId="8" borderId="0" applyNumberFormat="0" applyBorder="0" applyAlignment="0" applyProtection="0">
      <alignment vertical="center"/>
    </xf>
    <xf numFmtId="0" fontId="9" fillId="3" borderId="0" applyNumberFormat="0" applyBorder="0" applyAlignment="0" applyProtection="0">
      <alignment vertical="center"/>
    </xf>
    <xf numFmtId="0" fontId="9" fillId="27" borderId="0" applyNumberFormat="0" applyBorder="0" applyAlignment="0" applyProtection="0">
      <alignment vertical="center"/>
    </xf>
    <xf numFmtId="0" fontId="12" fillId="29" borderId="0" applyNumberFormat="0" applyBorder="0" applyAlignment="0" applyProtection="0">
      <alignment vertical="center"/>
    </xf>
    <xf numFmtId="0" fontId="12" fillId="7" borderId="0" applyNumberFormat="0" applyBorder="0" applyAlignment="0" applyProtection="0">
      <alignment vertical="center"/>
    </xf>
    <xf numFmtId="0" fontId="9" fillId="2" borderId="0" applyNumberFormat="0" applyBorder="0" applyAlignment="0" applyProtection="0">
      <alignment vertical="center"/>
    </xf>
    <xf numFmtId="0" fontId="12" fillId="10" borderId="0" applyNumberFormat="0" applyBorder="0" applyAlignment="0" applyProtection="0">
      <alignment vertical="center"/>
    </xf>
    <xf numFmtId="0" fontId="9" fillId="14" borderId="0" applyNumberFormat="0" applyBorder="0" applyAlignment="0" applyProtection="0">
      <alignment vertical="center"/>
    </xf>
    <xf numFmtId="0" fontId="9" fillId="26" borderId="0" applyNumberFormat="0" applyBorder="0" applyAlignment="0" applyProtection="0">
      <alignment vertical="center"/>
    </xf>
    <xf numFmtId="0" fontId="0" fillId="0" borderId="0"/>
    <xf numFmtId="0" fontId="12" fillId="6" borderId="0" applyNumberFormat="0" applyBorder="0" applyAlignment="0" applyProtection="0">
      <alignment vertical="center"/>
    </xf>
    <xf numFmtId="0" fontId="9" fillId="20" borderId="0" applyNumberFormat="0" applyBorder="0" applyAlignment="0" applyProtection="0">
      <alignment vertical="center"/>
    </xf>
    <xf numFmtId="0" fontId="0" fillId="0" borderId="0"/>
    <xf numFmtId="0" fontId="18" fillId="0" borderId="0">
      <alignment vertical="center"/>
    </xf>
    <xf numFmtId="0" fontId="25" fillId="0" borderId="0">
      <alignment vertical="center"/>
    </xf>
  </cellStyleXfs>
  <cellXfs count="45">
    <xf numFmtId="0" fontId="0" fillId="0" borderId="0" xfId="0">
      <alignment vertical="center"/>
    </xf>
    <xf numFmtId="0" fontId="1" fillId="0" borderId="0" xfId="0" applyFont="1" applyFill="1" applyBorder="1" applyAlignment="1">
      <alignment vertical="center" wrapText="1"/>
    </xf>
    <xf numFmtId="0" fontId="1" fillId="0" borderId="0" xfId="0" applyFont="1" applyFill="1" applyBorder="1" applyAlignment="1">
      <alignment horizontal="center" vertical="center" wrapText="1"/>
    </xf>
    <xf numFmtId="0" fontId="2" fillId="0" borderId="0" xfId="0" applyFont="1" applyFill="1" applyAlignment="1">
      <alignment vertical="center" wrapText="1"/>
    </xf>
    <xf numFmtId="0" fontId="2" fillId="0" borderId="0" xfId="0" applyFont="1" applyFill="1" applyAlignment="1">
      <alignment horizontal="center" vertical="center" wrapText="1"/>
    </xf>
    <xf numFmtId="0" fontId="1" fillId="0" borderId="0" xfId="0" applyFont="1" applyFill="1" applyAlignment="1">
      <alignment vertical="center" wrapText="1"/>
    </xf>
    <xf numFmtId="0" fontId="2" fillId="0" borderId="0" xfId="0" applyFont="1" applyFill="1" applyBorder="1" applyAlignment="1">
      <alignment horizontal="center" vertical="center" wrapText="1"/>
    </xf>
    <xf numFmtId="0" fontId="0" fillId="0" borderId="0" xfId="0" applyFont="1" applyFill="1" applyAlignment="1">
      <alignment vertical="center" wrapText="1"/>
    </xf>
    <xf numFmtId="0" fontId="1" fillId="0" borderId="0" xfId="0" applyFont="1" applyFill="1" applyBorder="1" applyAlignment="1">
      <alignment horizontal="left" vertical="center" wrapText="1"/>
    </xf>
    <xf numFmtId="178" fontId="1" fillId="0" borderId="0" xfId="0" applyNumberFormat="1" applyFont="1" applyFill="1" applyBorder="1" applyAlignment="1">
      <alignment horizontal="center" vertical="center" wrapText="1"/>
    </xf>
    <xf numFmtId="0" fontId="3" fillId="0" borderId="0" xfId="0" applyFont="1" applyFill="1" applyBorder="1" applyAlignment="1">
      <alignment horizontal="left" vertical="center" wrapText="1"/>
    </xf>
    <xf numFmtId="0" fontId="3" fillId="0" borderId="0" xfId="0" applyNumberFormat="1" applyFont="1" applyFill="1" applyBorder="1" applyAlignment="1">
      <alignment horizontal="left" vertical="center" wrapText="1"/>
    </xf>
    <xf numFmtId="0" fontId="4" fillId="0" borderId="0" xfId="0" applyFont="1" applyFill="1" applyAlignment="1">
      <alignment horizontal="left" vertical="center" wrapText="1"/>
    </xf>
    <xf numFmtId="0" fontId="5" fillId="0" borderId="0" xfId="0" applyFont="1" applyFill="1" applyAlignment="1">
      <alignment horizontal="center" vertical="center" wrapText="1"/>
    </xf>
    <xf numFmtId="0" fontId="5" fillId="0" borderId="0" xfId="0" applyFont="1" applyFill="1" applyAlignment="1">
      <alignment horizontal="left" vertical="center" wrapText="1"/>
    </xf>
    <xf numFmtId="0" fontId="6" fillId="0" borderId="0" xfId="0" applyFont="1" applyFill="1" applyBorder="1" applyAlignment="1">
      <alignment horizontal="center" vertical="center" wrapText="1"/>
    </xf>
    <xf numFmtId="0" fontId="6" fillId="0" borderId="0" xfId="0" applyFont="1" applyFill="1" applyBorder="1" applyAlignment="1">
      <alignment horizontal="left" vertical="center" wrapText="1"/>
    </xf>
    <xf numFmtId="178" fontId="6" fillId="0" borderId="0"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178" fontId="7" fillId="0" borderId="1" xfId="0" applyNumberFormat="1" applyFont="1" applyFill="1" applyBorder="1" applyAlignment="1">
      <alignment horizontal="center" vertical="center" wrapText="1"/>
    </xf>
    <xf numFmtId="0" fontId="7" fillId="0" borderId="1" xfId="0" applyFont="1" applyFill="1" applyBorder="1" applyAlignment="1">
      <alignment horizontal="left" vertical="center" wrapText="1"/>
    </xf>
    <xf numFmtId="177" fontId="7" fillId="0" borderId="1" xfId="0" applyNumberFormat="1" applyFont="1" applyFill="1" applyBorder="1" applyAlignment="1">
      <alignment horizontal="center" vertical="center" wrapText="1"/>
    </xf>
    <xf numFmtId="0" fontId="6" fillId="0" borderId="1" xfId="0" applyFont="1" applyFill="1" applyBorder="1" applyAlignment="1">
      <alignment horizontal="left" vertical="center" wrapText="1"/>
    </xf>
    <xf numFmtId="0" fontId="6" fillId="0" borderId="1" xfId="0" applyNumberFormat="1" applyFont="1" applyFill="1" applyBorder="1" applyAlignment="1">
      <alignment horizontal="center" vertical="center" wrapText="1"/>
    </xf>
    <xf numFmtId="0" fontId="6" fillId="0" borderId="1" xfId="0" applyFont="1" applyFill="1" applyBorder="1" applyAlignment="1" applyProtection="1">
      <alignment horizontal="left" vertical="center" wrapText="1"/>
    </xf>
    <xf numFmtId="0" fontId="6" fillId="0" borderId="1" xfId="0" applyFont="1" applyFill="1" applyBorder="1" applyAlignment="1" applyProtection="1">
      <alignment horizontal="center" vertical="center" wrapText="1"/>
    </xf>
    <xf numFmtId="0" fontId="8" fillId="0" borderId="1" xfId="0" applyFont="1" applyFill="1" applyBorder="1" applyAlignment="1">
      <alignment horizontal="center" vertical="center"/>
    </xf>
    <xf numFmtId="178" fontId="6" fillId="0" borderId="1" xfId="0" applyNumberFormat="1" applyFont="1" applyFill="1" applyBorder="1" applyAlignment="1" applyProtection="1">
      <alignment horizontal="center" vertical="center" wrapText="1"/>
    </xf>
    <xf numFmtId="177" fontId="6" fillId="0" borderId="1" xfId="0" applyNumberFormat="1" applyFont="1" applyFill="1" applyBorder="1" applyAlignment="1" applyProtection="1">
      <alignment horizontal="center" vertical="center" wrapText="1"/>
    </xf>
    <xf numFmtId="0" fontId="6" fillId="0" borderId="1" xfId="0" applyFont="1" applyFill="1" applyBorder="1" applyAlignment="1">
      <alignment horizontal="center" vertical="center" wrapText="1"/>
    </xf>
    <xf numFmtId="178" fontId="6" fillId="0" borderId="1" xfId="0" applyNumberFormat="1" applyFont="1" applyFill="1" applyBorder="1" applyAlignment="1">
      <alignment horizontal="center" vertical="center" wrapText="1"/>
    </xf>
    <xf numFmtId="178" fontId="6" fillId="0" borderId="1" xfId="0" applyNumberFormat="1" applyFont="1" applyFill="1" applyBorder="1" applyAlignment="1">
      <alignment horizontal="left" vertical="center" wrapText="1"/>
    </xf>
    <xf numFmtId="0" fontId="6" fillId="0" borderId="1" xfId="0" applyNumberFormat="1" applyFont="1" applyFill="1" applyBorder="1" applyAlignment="1">
      <alignment horizontal="left" vertical="center" wrapText="1"/>
    </xf>
    <xf numFmtId="0" fontId="5" fillId="0" borderId="0" xfId="0" applyNumberFormat="1" applyFont="1" applyFill="1" applyAlignment="1">
      <alignment horizontal="left" vertical="center" wrapText="1"/>
    </xf>
    <xf numFmtId="0" fontId="6" fillId="0" borderId="0" xfId="0" applyFont="1" applyFill="1" applyAlignment="1">
      <alignment horizontal="left" vertical="center" wrapText="1"/>
    </xf>
    <xf numFmtId="0" fontId="6" fillId="0" borderId="0" xfId="0" applyNumberFormat="1" applyFont="1" applyFill="1" applyAlignment="1">
      <alignment horizontal="left" vertical="center" wrapText="1"/>
    </xf>
    <xf numFmtId="0" fontId="7" fillId="0" borderId="1" xfId="0" applyNumberFormat="1" applyFont="1" applyFill="1" applyBorder="1" applyAlignment="1">
      <alignment horizontal="center" vertical="center" wrapText="1"/>
    </xf>
    <xf numFmtId="176" fontId="6" fillId="0" borderId="1" xfId="0" applyNumberFormat="1" applyFont="1" applyFill="1" applyBorder="1" applyAlignment="1">
      <alignment horizontal="left" vertical="center" wrapText="1"/>
    </xf>
    <xf numFmtId="0" fontId="6" fillId="0" borderId="1" xfId="0" applyNumberFormat="1" applyFont="1" applyFill="1" applyBorder="1" applyAlignment="1" applyProtection="1">
      <alignment horizontal="left" vertical="center" wrapText="1"/>
    </xf>
    <xf numFmtId="0" fontId="6" fillId="0" borderId="1" xfId="0" applyNumberFormat="1" applyFont="1" applyFill="1" applyBorder="1" applyAlignment="1" applyProtection="1">
      <alignment horizontal="center" vertical="center" wrapText="1"/>
    </xf>
    <xf numFmtId="57" fontId="6" fillId="0" borderId="1" xfId="0" applyNumberFormat="1" applyFont="1" applyFill="1" applyBorder="1" applyAlignment="1" applyProtection="1">
      <alignment horizontal="left" vertical="center" wrapText="1"/>
    </xf>
    <xf numFmtId="0" fontId="6" fillId="0" borderId="1" xfId="0" applyFont="1" applyFill="1" applyBorder="1" applyAlignment="1" applyProtection="1">
      <alignment horizontal="justify" vertical="center" wrapText="1"/>
    </xf>
    <xf numFmtId="0" fontId="0" fillId="0" borderId="0" xfId="0" applyFont="1" applyFill="1" applyAlignment="1">
      <alignment horizontal="center" vertical="center" wrapText="1"/>
    </xf>
    <xf numFmtId="0" fontId="0" fillId="0" borderId="0" xfId="0" applyFont="1" applyFill="1" applyAlignment="1">
      <alignment horizontal="left" vertical="center" wrapText="1"/>
    </xf>
    <xf numFmtId="0" fontId="0" fillId="0" borderId="0" xfId="0" applyNumberFormat="1" applyFont="1" applyFill="1" applyAlignment="1">
      <alignment horizontal="left" vertical="center" wrapText="1"/>
    </xf>
  </cellXfs>
  <cellStyles count="5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0,0&#13;&#10;NA&#13;&#10;" xfId="47"/>
    <cellStyle name="40% - 强调文字颜色 6" xfId="48" builtinId="51"/>
    <cellStyle name="60% - 强调文字颜色 6" xfId="49" builtinId="52"/>
    <cellStyle name="0,0_x000d_&#10;NA_x000d_&#10;" xfId="50"/>
    <cellStyle name="常规 2" xfId="51"/>
    <cellStyle name="Normal" xfId="52"/>
  </cellStyles>
  <dxfs count="2">
    <dxf>
      <font>
        <color rgb="FF9C0006"/>
      </font>
      <fill>
        <patternFill patternType="solid">
          <bgColor rgb="FFFFC7CE"/>
        </patternFill>
      </fill>
    </dxf>
    <dxf>
      <fill>
        <patternFill patternType="solid">
          <bgColor rgb="FFFF9900"/>
        </patternFill>
      </fill>
    </dxf>
  </dxfs>
  <tableStyles count="0" defaultTableStyle="TableStyleMedium2" defaultPivotStyle="PivotStyleLight16"/>
  <colors>
    <mruColors>
      <color rgb="0000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321"/>
  <sheetViews>
    <sheetView tabSelected="1" view="pageBreakPreview" zoomScale="70" zoomScaleNormal="55" zoomScaleSheetLayoutView="70" workbookViewId="0">
      <pane ySplit="4" topLeftCell="A251" activePane="bottomLeft" state="frozen"/>
      <selection/>
      <selection pane="bottomLeft" activeCell="A1" sqref="A1:B1"/>
    </sheetView>
  </sheetViews>
  <sheetFormatPr defaultColWidth="9" defaultRowHeight="22.5"/>
  <cols>
    <col min="1" max="1" width="6.35833333333333" style="2" customWidth="1"/>
    <col min="2" max="2" width="15.8833333333333" style="8" customWidth="1"/>
    <col min="3" max="3" width="13.0916666666667" style="2" customWidth="1"/>
    <col min="4" max="4" width="8.38333333333333" style="8" hidden="1" customWidth="1"/>
    <col min="5" max="5" width="10.1166666666667" style="2" customWidth="1"/>
    <col min="6" max="6" width="34.0416666666667" style="8" customWidth="1"/>
    <col min="7" max="7" width="9.43333333333333" style="9" customWidth="1"/>
    <col min="8" max="8" width="10.1333333333333" style="8" customWidth="1"/>
    <col min="9" max="9" width="8.825" style="10" customWidth="1"/>
    <col min="10" max="10" width="6.325" style="11" customWidth="1"/>
    <col min="11" max="11" width="10.625" style="1"/>
    <col min="12" max="16384" width="9" style="1"/>
  </cols>
  <sheetData>
    <row r="1" s="1" customFormat="1" ht="32" customHeight="1" spans="1:10">
      <c r="A1" s="12"/>
      <c r="B1" s="12"/>
      <c r="C1" s="2"/>
      <c r="D1" s="8"/>
      <c r="E1" s="2"/>
      <c r="F1" s="8"/>
      <c r="G1" s="9"/>
      <c r="H1" s="8"/>
      <c r="I1" s="10"/>
      <c r="J1" s="11"/>
    </row>
    <row r="2" s="1" customFormat="1" ht="53" customHeight="1" spans="1:10">
      <c r="A2" s="13" t="s">
        <v>0</v>
      </c>
      <c r="B2" s="14"/>
      <c r="C2" s="13"/>
      <c r="D2" s="14"/>
      <c r="E2" s="13"/>
      <c r="F2" s="14"/>
      <c r="G2" s="13"/>
      <c r="H2" s="14"/>
      <c r="I2" s="14"/>
      <c r="J2" s="33"/>
    </row>
    <row r="3" s="1" customFormat="1" ht="18" customHeight="1" spans="1:10">
      <c r="A3" s="15"/>
      <c r="B3" s="16"/>
      <c r="C3" s="15"/>
      <c r="D3" s="16"/>
      <c r="E3" s="15"/>
      <c r="F3" s="16"/>
      <c r="G3" s="17"/>
      <c r="H3" s="16"/>
      <c r="I3" s="34" t="s">
        <v>1</v>
      </c>
      <c r="J3" s="35"/>
    </row>
    <row r="4" s="2" customFormat="1" ht="45" customHeight="1" spans="1:10">
      <c r="A4" s="18" t="s">
        <v>2</v>
      </c>
      <c r="B4" s="18" t="s">
        <v>3</v>
      </c>
      <c r="C4" s="18" t="s">
        <v>4</v>
      </c>
      <c r="D4" s="18" t="s">
        <v>5</v>
      </c>
      <c r="E4" s="18" t="s">
        <v>6</v>
      </c>
      <c r="F4" s="18" t="s">
        <v>7</v>
      </c>
      <c r="G4" s="19" t="s">
        <v>8</v>
      </c>
      <c r="H4" s="18" t="s">
        <v>9</v>
      </c>
      <c r="I4" s="18" t="s">
        <v>10</v>
      </c>
      <c r="J4" s="36" t="s">
        <v>11</v>
      </c>
    </row>
    <row r="5" s="3" customFormat="1" ht="30" customHeight="1" spans="1:10">
      <c r="A5" s="18" t="s">
        <v>12</v>
      </c>
      <c r="B5" s="20"/>
      <c r="C5" s="21">
        <f>C6+C10+C30+C33+C36+C41+C43+C45+C52+C54+C56+C58+C60+C62+C65+C67+C69+C71+C92+C127+C151+C166+C185+C193+C209+C218+C226+C239+C259+C268+C279</f>
        <v>259</v>
      </c>
      <c r="D5" s="20"/>
      <c r="E5" s="18"/>
      <c r="F5" s="20"/>
      <c r="G5" s="19">
        <f>G6+G10+G30+G33+G36+G41+G43+G45+G52+G54+G56+G58+G60+G62+G65+G67+G69+G71+G92+G127+G151+G166+G185+G193+G209+G218+G226+G239+G259+G268+G279</f>
        <v>47138833.5</v>
      </c>
      <c r="H5" s="22"/>
      <c r="I5" s="22"/>
      <c r="J5" s="32"/>
    </row>
    <row r="6" s="3" customFormat="1" ht="30" customHeight="1" spans="1:10">
      <c r="A6" s="18" t="s">
        <v>13</v>
      </c>
      <c r="B6" s="20"/>
      <c r="C6" s="21">
        <f>COUNTA(A7:A9)</f>
        <v>3</v>
      </c>
      <c r="D6" s="20"/>
      <c r="E6" s="18"/>
      <c r="F6" s="20"/>
      <c r="G6" s="19">
        <f>SUM(G7:G9)</f>
        <v>174617.77</v>
      </c>
      <c r="H6" s="22"/>
      <c r="I6" s="22"/>
      <c r="J6" s="32"/>
    </row>
    <row r="7" s="3" customFormat="1" ht="40.5" spans="1:10">
      <c r="A7" s="23">
        <f>SUBTOTAL(103,$F$7:F7)*1</f>
        <v>1</v>
      </c>
      <c r="B7" s="24" t="s">
        <v>14</v>
      </c>
      <c r="C7" s="25" t="s">
        <v>15</v>
      </c>
      <c r="D7" s="24" t="s">
        <v>16</v>
      </c>
      <c r="E7" s="26" t="s">
        <v>17</v>
      </c>
      <c r="F7" s="24" t="s">
        <v>18</v>
      </c>
      <c r="G7" s="27">
        <v>14010.35</v>
      </c>
      <c r="H7" s="24" t="s">
        <v>19</v>
      </c>
      <c r="I7" s="24" t="s">
        <v>13</v>
      </c>
      <c r="J7" s="32"/>
    </row>
    <row r="8" s="3" customFormat="1" ht="27" spans="1:10">
      <c r="A8" s="23">
        <f>SUBTOTAL(103,$F$7:F8)*1</f>
        <v>2</v>
      </c>
      <c r="B8" s="24" t="s">
        <v>20</v>
      </c>
      <c r="C8" s="25" t="s">
        <v>21</v>
      </c>
      <c r="D8" s="24" t="s">
        <v>16</v>
      </c>
      <c r="E8" s="26" t="s">
        <v>17</v>
      </c>
      <c r="F8" s="24" t="s">
        <v>22</v>
      </c>
      <c r="G8" s="27">
        <v>99800</v>
      </c>
      <c r="H8" s="24" t="s">
        <v>23</v>
      </c>
      <c r="I8" s="24" t="s">
        <v>13</v>
      </c>
      <c r="J8" s="32"/>
    </row>
    <row r="9" s="3" customFormat="1" ht="82" customHeight="1" spans="1:10">
      <c r="A9" s="23">
        <f>SUBTOTAL(103,$F$7:F9)*1</f>
        <v>3</v>
      </c>
      <c r="B9" s="24" t="s">
        <v>24</v>
      </c>
      <c r="C9" s="28" t="s">
        <v>25</v>
      </c>
      <c r="D9" s="24" t="s">
        <v>16</v>
      </c>
      <c r="E9" s="26" t="s">
        <v>17</v>
      </c>
      <c r="F9" s="24" t="s">
        <v>26</v>
      </c>
      <c r="G9" s="27">
        <v>60807.42</v>
      </c>
      <c r="H9" s="24" t="s">
        <v>27</v>
      </c>
      <c r="I9" s="24" t="s">
        <v>13</v>
      </c>
      <c r="J9" s="32"/>
    </row>
    <row r="10" s="3" customFormat="1" ht="30" customHeight="1" spans="1:10">
      <c r="A10" s="18" t="s">
        <v>28</v>
      </c>
      <c r="B10" s="20"/>
      <c r="C10" s="21">
        <f>COUNTA(A11:A29)</f>
        <v>19</v>
      </c>
      <c r="D10" s="20"/>
      <c r="E10" s="26"/>
      <c r="F10" s="20"/>
      <c r="G10" s="19">
        <f>SUM(G11:G29)</f>
        <v>20310672.78</v>
      </c>
      <c r="H10" s="22"/>
      <c r="I10" s="22"/>
      <c r="J10" s="32"/>
    </row>
    <row r="11" s="4" customFormat="1" ht="71" customHeight="1" spans="1:10">
      <c r="A11" s="23">
        <f>SUBTOTAL(103,$F$7:F11)*1</f>
        <v>4</v>
      </c>
      <c r="B11" s="24" t="s">
        <v>29</v>
      </c>
      <c r="C11" s="28" t="s">
        <v>30</v>
      </c>
      <c r="D11" s="24" t="s">
        <v>31</v>
      </c>
      <c r="E11" s="26" t="s">
        <v>32</v>
      </c>
      <c r="F11" s="24" t="s">
        <v>33</v>
      </c>
      <c r="G11" s="27">
        <v>230600</v>
      </c>
      <c r="H11" s="24" t="s">
        <v>34</v>
      </c>
      <c r="I11" s="24" t="s">
        <v>28</v>
      </c>
      <c r="J11" s="32"/>
    </row>
    <row r="12" s="4" customFormat="1" ht="61" customHeight="1" spans="1:10">
      <c r="A12" s="23">
        <f>SUBTOTAL(103,$F$7:F12)*1</f>
        <v>5</v>
      </c>
      <c r="B12" s="22" t="s">
        <v>35</v>
      </c>
      <c r="C12" s="29" t="s">
        <v>36</v>
      </c>
      <c r="D12" s="22" t="s">
        <v>37</v>
      </c>
      <c r="E12" s="26" t="s">
        <v>32</v>
      </c>
      <c r="F12" s="22" t="s">
        <v>38</v>
      </c>
      <c r="G12" s="30">
        <v>3764000</v>
      </c>
      <c r="H12" s="22" t="s">
        <v>39</v>
      </c>
      <c r="I12" s="22" t="s">
        <v>28</v>
      </c>
      <c r="J12" s="37"/>
    </row>
    <row r="13" s="4" customFormat="1" ht="61" customHeight="1" spans="1:10">
      <c r="A13" s="23">
        <f>SUBTOTAL(103,$F$7:F13)*1</f>
        <v>6</v>
      </c>
      <c r="B13" s="24" t="s">
        <v>40</v>
      </c>
      <c r="C13" s="28" t="s">
        <v>41</v>
      </c>
      <c r="D13" s="24" t="s">
        <v>42</v>
      </c>
      <c r="E13" s="26" t="s">
        <v>32</v>
      </c>
      <c r="F13" s="24" t="s">
        <v>43</v>
      </c>
      <c r="G13" s="27">
        <v>34382</v>
      </c>
      <c r="H13" s="24" t="s">
        <v>44</v>
      </c>
      <c r="I13" s="24" t="s">
        <v>28</v>
      </c>
      <c r="J13" s="32"/>
    </row>
    <row r="14" s="1" customFormat="1" ht="89" customHeight="1" spans="1:10">
      <c r="A14" s="23">
        <f>SUBTOTAL(103,$F$7:F14)*1</f>
        <v>7</v>
      </c>
      <c r="B14" s="24" t="s">
        <v>45</v>
      </c>
      <c r="C14" s="28" t="s">
        <v>46</v>
      </c>
      <c r="D14" s="24" t="s">
        <v>42</v>
      </c>
      <c r="E14" s="26" t="s">
        <v>32</v>
      </c>
      <c r="F14" s="24" t="s">
        <v>47</v>
      </c>
      <c r="G14" s="27">
        <v>62258</v>
      </c>
      <c r="H14" s="24" t="s">
        <v>44</v>
      </c>
      <c r="I14" s="24" t="s">
        <v>28</v>
      </c>
      <c r="J14" s="32"/>
    </row>
    <row r="15" s="1" customFormat="1" ht="75" customHeight="1" spans="1:10">
      <c r="A15" s="23">
        <f>SUBTOTAL(103,$F$7:F15)*1</f>
        <v>8</v>
      </c>
      <c r="B15" s="24" t="s">
        <v>48</v>
      </c>
      <c r="C15" s="25" t="s">
        <v>49</v>
      </c>
      <c r="D15" s="24" t="s">
        <v>50</v>
      </c>
      <c r="E15" s="26" t="s">
        <v>32</v>
      </c>
      <c r="F15" s="24" t="s">
        <v>51</v>
      </c>
      <c r="G15" s="27">
        <v>70707</v>
      </c>
      <c r="H15" s="24" t="s">
        <v>52</v>
      </c>
      <c r="I15" s="24" t="s">
        <v>28</v>
      </c>
      <c r="J15" s="32"/>
    </row>
    <row r="16" s="1" customFormat="1" ht="40.5" spans="1:10">
      <c r="A16" s="23">
        <f>SUBTOTAL(103,$F$7:F16)*1</f>
        <v>9</v>
      </c>
      <c r="B16" s="24" t="s">
        <v>53</v>
      </c>
      <c r="C16" s="25" t="s">
        <v>54</v>
      </c>
      <c r="D16" s="24" t="s">
        <v>31</v>
      </c>
      <c r="E16" s="26" t="s">
        <v>32</v>
      </c>
      <c r="F16" s="24" t="s">
        <v>55</v>
      </c>
      <c r="G16" s="27">
        <v>999268</v>
      </c>
      <c r="H16" s="24" t="s">
        <v>44</v>
      </c>
      <c r="I16" s="24" t="s">
        <v>28</v>
      </c>
      <c r="J16" s="32"/>
    </row>
    <row r="17" s="1" customFormat="1" ht="54" spans="1:10">
      <c r="A17" s="23">
        <f>SUBTOTAL(103,$F$7:F17)*1</f>
        <v>10</v>
      </c>
      <c r="B17" s="24" t="s">
        <v>56</v>
      </c>
      <c r="C17" s="25" t="s">
        <v>57</v>
      </c>
      <c r="D17" s="24" t="s">
        <v>31</v>
      </c>
      <c r="E17" s="26" t="s">
        <v>32</v>
      </c>
      <c r="F17" s="24" t="s">
        <v>58</v>
      </c>
      <c r="G17" s="27">
        <v>1734210</v>
      </c>
      <c r="H17" s="24" t="s">
        <v>34</v>
      </c>
      <c r="I17" s="24" t="s">
        <v>28</v>
      </c>
      <c r="J17" s="32"/>
    </row>
    <row r="18" s="1" customFormat="1" ht="54" spans="1:10">
      <c r="A18" s="23">
        <f>SUBTOTAL(103,$F$7:F18)*1</f>
        <v>11</v>
      </c>
      <c r="B18" s="24" t="s">
        <v>59</v>
      </c>
      <c r="C18" s="25" t="s">
        <v>60</v>
      </c>
      <c r="D18" s="24" t="s">
        <v>31</v>
      </c>
      <c r="E18" s="26" t="s">
        <v>32</v>
      </c>
      <c r="F18" s="24" t="s">
        <v>61</v>
      </c>
      <c r="G18" s="27">
        <v>2020407</v>
      </c>
      <c r="H18" s="24" t="s">
        <v>34</v>
      </c>
      <c r="I18" s="24" t="s">
        <v>28</v>
      </c>
      <c r="J18" s="32"/>
    </row>
    <row r="19" s="1" customFormat="1" ht="54" spans="1:10">
      <c r="A19" s="23">
        <f>SUBTOTAL(103,$F$7:F19)*1</f>
        <v>12</v>
      </c>
      <c r="B19" s="24" t="s">
        <v>62</v>
      </c>
      <c r="C19" s="25" t="s">
        <v>63</v>
      </c>
      <c r="D19" s="24" t="s">
        <v>31</v>
      </c>
      <c r="E19" s="26" t="s">
        <v>32</v>
      </c>
      <c r="F19" s="24" t="s">
        <v>64</v>
      </c>
      <c r="G19" s="27">
        <v>994019</v>
      </c>
      <c r="H19" s="24" t="s">
        <v>34</v>
      </c>
      <c r="I19" s="24" t="s">
        <v>28</v>
      </c>
      <c r="J19" s="32"/>
    </row>
    <row r="20" s="5" customFormat="1" ht="67.5" spans="1:10">
      <c r="A20" s="23">
        <f>SUBTOTAL(103,$F$7:F20)*1</f>
        <v>13</v>
      </c>
      <c r="B20" s="24" t="s">
        <v>65</v>
      </c>
      <c r="C20" s="25" t="s">
        <v>66</v>
      </c>
      <c r="D20" s="24" t="s">
        <v>31</v>
      </c>
      <c r="E20" s="26" t="s">
        <v>32</v>
      </c>
      <c r="F20" s="24" t="s">
        <v>67</v>
      </c>
      <c r="G20" s="27">
        <v>1374000</v>
      </c>
      <c r="H20" s="24" t="s">
        <v>34</v>
      </c>
      <c r="I20" s="24" t="s">
        <v>28</v>
      </c>
      <c r="J20" s="32"/>
    </row>
    <row r="21" s="5" customFormat="1" ht="67.5" spans="1:10">
      <c r="A21" s="23">
        <f>SUBTOTAL(103,$F$7:F21)*1</f>
        <v>14</v>
      </c>
      <c r="B21" s="24" t="s">
        <v>68</v>
      </c>
      <c r="C21" s="25" t="s">
        <v>69</v>
      </c>
      <c r="D21" s="24" t="s">
        <v>31</v>
      </c>
      <c r="E21" s="26" t="s">
        <v>32</v>
      </c>
      <c r="F21" s="24" t="s">
        <v>70</v>
      </c>
      <c r="G21" s="27">
        <v>1602969</v>
      </c>
      <c r="H21" s="24" t="s">
        <v>34</v>
      </c>
      <c r="I21" s="24" t="s">
        <v>28</v>
      </c>
      <c r="J21" s="32"/>
    </row>
    <row r="22" s="1" customFormat="1" ht="54" spans="1:10">
      <c r="A22" s="23">
        <f>SUBTOTAL(103,$F$7:F22)*1</f>
        <v>15</v>
      </c>
      <c r="B22" s="24" t="s">
        <v>71</v>
      </c>
      <c r="C22" s="25" t="s">
        <v>72</v>
      </c>
      <c r="D22" s="24" t="s">
        <v>31</v>
      </c>
      <c r="E22" s="26" t="s">
        <v>32</v>
      </c>
      <c r="F22" s="24" t="s">
        <v>73</v>
      </c>
      <c r="G22" s="27">
        <v>2125477</v>
      </c>
      <c r="H22" s="24" t="s">
        <v>74</v>
      </c>
      <c r="I22" s="24" t="s">
        <v>28</v>
      </c>
      <c r="J22" s="32"/>
    </row>
    <row r="23" s="1" customFormat="1" ht="67.5" spans="1:10">
      <c r="A23" s="23">
        <f>SUBTOTAL(103,$F$7:F23)*1</f>
        <v>16</v>
      </c>
      <c r="B23" s="24" t="s">
        <v>75</v>
      </c>
      <c r="C23" s="25" t="s">
        <v>76</v>
      </c>
      <c r="D23" s="24" t="s">
        <v>31</v>
      </c>
      <c r="E23" s="26" t="s">
        <v>32</v>
      </c>
      <c r="F23" s="24" t="s">
        <v>77</v>
      </c>
      <c r="G23" s="27">
        <v>820420</v>
      </c>
      <c r="H23" s="24" t="s">
        <v>44</v>
      </c>
      <c r="I23" s="24" t="s">
        <v>28</v>
      </c>
      <c r="J23" s="32"/>
    </row>
    <row r="24" s="1" customFormat="1" ht="54" spans="1:10">
      <c r="A24" s="23">
        <f>SUBTOTAL(103,$F$7:F24)*1</f>
        <v>17</v>
      </c>
      <c r="B24" s="24" t="s">
        <v>78</v>
      </c>
      <c r="C24" s="25" t="s">
        <v>79</v>
      </c>
      <c r="D24" s="24" t="s">
        <v>31</v>
      </c>
      <c r="E24" s="26" t="s">
        <v>32</v>
      </c>
      <c r="F24" s="24" t="s">
        <v>80</v>
      </c>
      <c r="G24" s="27">
        <v>598160</v>
      </c>
      <c r="H24" s="24" t="s">
        <v>44</v>
      </c>
      <c r="I24" s="24" t="s">
        <v>28</v>
      </c>
      <c r="J24" s="32"/>
    </row>
    <row r="25" s="1" customFormat="1" ht="67.5" spans="1:10">
      <c r="A25" s="23">
        <f>SUBTOTAL(103,$F$7:F25)*1</f>
        <v>18</v>
      </c>
      <c r="B25" s="24" t="s">
        <v>81</v>
      </c>
      <c r="C25" s="25" t="s">
        <v>82</v>
      </c>
      <c r="D25" s="24" t="s">
        <v>31</v>
      </c>
      <c r="E25" s="26" t="s">
        <v>32</v>
      </c>
      <c r="F25" s="24" t="s">
        <v>83</v>
      </c>
      <c r="G25" s="27">
        <v>2824000</v>
      </c>
      <c r="H25" s="24" t="s">
        <v>34</v>
      </c>
      <c r="I25" s="24" t="s">
        <v>28</v>
      </c>
      <c r="J25" s="32"/>
    </row>
    <row r="26" s="1" customFormat="1" ht="73" customHeight="1" spans="1:10">
      <c r="A26" s="23">
        <f>SUBTOTAL(103,$F$7:F26)*1</f>
        <v>19</v>
      </c>
      <c r="B26" s="24" t="s">
        <v>84</v>
      </c>
      <c r="C26" s="25" t="s">
        <v>85</v>
      </c>
      <c r="D26" s="24" t="s">
        <v>86</v>
      </c>
      <c r="E26" s="26" t="s">
        <v>32</v>
      </c>
      <c r="F26" s="24" t="s">
        <v>87</v>
      </c>
      <c r="G26" s="27">
        <v>107133</v>
      </c>
      <c r="H26" s="24" t="s">
        <v>34</v>
      </c>
      <c r="I26" s="24" t="s">
        <v>28</v>
      </c>
      <c r="J26" s="32"/>
    </row>
    <row r="27" s="1" customFormat="1" ht="73" customHeight="1" spans="1:10">
      <c r="A27" s="23">
        <f>SUBTOTAL(103,$F$7:F27)*1</f>
        <v>20</v>
      </c>
      <c r="B27" s="24" t="s">
        <v>88</v>
      </c>
      <c r="C27" s="28" t="s">
        <v>89</v>
      </c>
      <c r="D27" s="24" t="s">
        <v>42</v>
      </c>
      <c r="E27" s="26" t="s">
        <v>32</v>
      </c>
      <c r="F27" s="24" t="s">
        <v>90</v>
      </c>
      <c r="G27" s="27">
        <v>147109</v>
      </c>
      <c r="H27" s="24" t="s">
        <v>44</v>
      </c>
      <c r="I27" s="24" t="s">
        <v>28</v>
      </c>
      <c r="J27" s="32"/>
    </row>
    <row r="28" s="5" customFormat="1" ht="73" customHeight="1" spans="1:10">
      <c r="A28" s="23">
        <f>SUBTOTAL(103,$F$7:F28)*1</f>
        <v>21</v>
      </c>
      <c r="B28" s="24" t="s">
        <v>91</v>
      </c>
      <c r="C28" s="28" t="s">
        <v>92</v>
      </c>
      <c r="D28" s="24" t="s">
        <v>31</v>
      </c>
      <c r="E28" s="26" t="s">
        <v>32</v>
      </c>
      <c r="F28" s="24" t="s">
        <v>93</v>
      </c>
      <c r="G28" s="27">
        <v>567004</v>
      </c>
      <c r="H28" s="24" t="s">
        <v>74</v>
      </c>
      <c r="I28" s="24" t="s">
        <v>28</v>
      </c>
      <c r="J28" s="32"/>
    </row>
    <row r="29" s="5" customFormat="1" ht="67.5" spans="1:10">
      <c r="A29" s="23">
        <f>SUBTOTAL(103,$F$7:F29)*1</f>
        <v>22</v>
      </c>
      <c r="B29" s="24" t="s">
        <v>94</v>
      </c>
      <c r="C29" s="28" t="s">
        <v>95</v>
      </c>
      <c r="D29" s="24" t="s">
        <v>31</v>
      </c>
      <c r="E29" s="26" t="s">
        <v>32</v>
      </c>
      <c r="F29" s="24" t="s">
        <v>96</v>
      </c>
      <c r="G29" s="27">
        <v>234549.78</v>
      </c>
      <c r="H29" s="24" t="s">
        <v>34</v>
      </c>
      <c r="I29" s="24" t="s">
        <v>28</v>
      </c>
      <c r="J29" s="32"/>
    </row>
    <row r="30" s="5" customFormat="1" ht="30" customHeight="1" spans="1:10">
      <c r="A30" s="18" t="s">
        <v>97</v>
      </c>
      <c r="B30" s="20"/>
      <c r="C30" s="21">
        <f>COUNTA(A31:A32)</f>
        <v>2</v>
      </c>
      <c r="D30" s="22"/>
      <c r="E30" s="26"/>
      <c r="F30" s="31"/>
      <c r="G30" s="19">
        <f>SUM(G31:G32)</f>
        <v>246818.19</v>
      </c>
      <c r="H30" s="32"/>
      <c r="I30" s="22"/>
      <c r="J30" s="32"/>
    </row>
    <row r="31" s="5" customFormat="1" ht="54" spans="1:10">
      <c r="A31" s="23">
        <f>SUBTOTAL(103,$F$7:F31)*1</f>
        <v>23</v>
      </c>
      <c r="B31" s="24" t="s">
        <v>98</v>
      </c>
      <c r="C31" s="28" t="s">
        <v>99</v>
      </c>
      <c r="D31" s="24" t="s">
        <v>100</v>
      </c>
      <c r="E31" s="26" t="s">
        <v>17</v>
      </c>
      <c r="F31" s="24" t="s">
        <v>101</v>
      </c>
      <c r="G31" s="27">
        <v>76818.19</v>
      </c>
      <c r="H31" s="24" t="s">
        <v>102</v>
      </c>
      <c r="I31" s="24" t="s">
        <v>97</v>
      </c>
      <c r="J31" s="32"/>
    </row>
    <row r="32" s="5" customFormat="1" ht="85" customHeight="1" spans="1:10">
      <c r="A32" s="23">
        <f>SUBTOTAL(103,$F$7:F32)*1</f>
        <v>24</v>
      </c>
      <c r="B32" s="24" t="s">
        <v>103</v>
      </c>
      <c r="C32" s="25" t="s">
        <v>104</v>
      </c>
      <c r="D32" s="24" t="s">
        <v>100</v>
      </c>
      <c r="E32" s="26" t="s">
        <v>17</v>
      </c>
      <c r="F32" s="24" t="s">
        <v>105</v>
      </c>
      <c r="G32" s="27">
        <v>170000</v>
      </c>
      <c r="H32" s="24" t="s">
        <v>106</v>
      </c>
      <c r="I32" s="24" t="s">
        <v>97</v>
      </c>
      <c r="J32" s="32"/>
    </row>
    <row r="33" s="3" customFormat="1" ht="30" customHeight="1" spans="1:10">
      <c r="A33" s="18" t="s">
        <v>107</v>
      </c>
      <c r="B33" s="20"/>
      <c r="C33" s="21">
        <f>COUNTA(A34:A35)</f>
        <v>2</v>
      </c>
      <c r="D33" s="20"/>
      <c r="E33" s="26"/>
      <c r="F33" s="20"/>
      <c r="G33" s="19">
        <f>SUM(G34:G35)</f>
        <v>245950.64</v>
      </c>
      <c r="H33" s="22"/>
      <c r="I33" s="22"/>
      <c r="J33" s="32"/>
    </row>
    <row r="34" s="3" customFormat="1" ht="40.5" spans="1:10">
      <c r="A34" s="23">
        <f>SUBTOTAL(103,$F$7:F34)*1</f>
        <v>25</v>
      </c>
      <c r="B34" s="24" t="s">
        <v>108</v>
      </c>
      <c r="C34" s="25" t="s">
        <v>109</v>
      </c>
      <c r="D34" s="24" t="s">
        <v>110</v>
      </c>
      <c r="E34" s="26" t="s">
        <v>17</v>
      </c>
      <c r="F34" s="24" t="s">
        <v>111</v>
      </c>
      <c r="G34" s="27">
        <v>146570.64</v>
      </c>
      <c r="H34" s="24" t="s">
        <v>112</v>
      </c>
      <c r="I34" s="24" t="s">
        <v>107</v>
      </c>
      <c r="J34" s="32"/>
    </row>
    <row r="35" s="6" customFormat="1" ht="40.5" spans="1:10">
      <c r="A35" s="23">
        <f>SUBTOTAL(103,$F$7:F35)*1</f>
        <v>26</v>
      </c>
      <c r="B35" s="24" t="s">
        <v>113</v>
      </c>
      <c r="C35" s="25" t="s">
        <v>114</v>
      </c>
      <c r="D35" s="24" t="s">
        <v>110</v>
      </c>
      <c r="E35" s="26" t="s">
        <v>17</v>
      </c>
      <c r="F35" s="24" t="s">
        <v>115</v>
      </c>
      <c r="G35" s="27">
        <v>99380</v>
      </c>
      <c r="H35" s="24" t="s">
        <v>116</v>
      </c>
      <c r="I35" s="24" t="s">
        <v>107</v>
      </c>
      <c r="J35" s="32"/>
    </row>
    <row r="36" s="4" customFormat="1" ht="30" customHeight="1" spans="1:10">
      <c r="A36" s="18" t="s">
        <v>117</v>
      </c>
      <c r="B36" s="20"/>
      <c r="C36" s="21">
        <f>COUNTA(A37:A40)</f>
        <v>4</v>
      </c>
      <c r="D36" s="22"/>
      <c r="E36" s="26"/>
      <c r="F36" s="22"/>
      <c r="G36" s="19">
        <f>SUM(G37:G40)</f>
        <v>3643012.4</v>
      </c>
      <c r="H36" s="31"/>
      <c r="I36" s="32"/>
      <c r="J36" s="32"/>
    </row>
    <row r="37" s="4" customFormat="1" ht="54" spans="1:10">
      <c r="A37" s="23">
        <f>SUBTOTAL(103,$F$7:F37)*1</f>
        <v>27</v>
      </c>
      <c r="B37" s="24" t="s">
        <v>118</v>
      </c>
      <c r="C37" s="25" t="s">
        <v>119</v>
      </c>
      <c r="D37" s="24" t="s">
        <v>120</v>
      </c>
      <c r="E37" s="26" t="s">
        <v>32</v>
      </c>
      <c r="F37" s="24" t="s">
        <v>121</v>
      </c>
      <c r="G37" s="27">
        <v>20083.56</v>
      </c>
      <c r="H37" s="24" t="s">
        <v>122</v>
      </c>
      <c r="I37" s="24" t="s">
        <v>117</v>
      </c>
      <c r="J37" s="32"/>
    </row>
    <row r="38" s="4" customFormat="1" ht="54" spans="1:10">
      <c r="A38" s="23">
        <f>SUBTOTAL(103,$F$7:F38)*1</f>
        <v>28</v>
      </c>
      <c r="B38" s="24" t="s">
        <v>123</v>
      </c>
      <c r="C38" s="25" t="s">
        <v>124</v>
      </c>
      <c r="D38" s="24" t="s">
        <v>120</v>
      </c>
      <c r="E38" s="26" t="s">
        <v>32</v>
      </c>
      <c r="F38" s="24" t="s">
        <v>125</v>
      </c>
      <c r="G38" s="27">
        <v>24919.39</v>
      </c>
      <c r="H38" s="24" t="s">
        <v>122</v>
      </c>
      <c r="I38" s="24" t="s">
        <v>117</v>
      </c>
      <c r="J38" s="32"/>
    </row>
    <row r="39" s="4" customFormat="1" ht="130" customHeight="1" spans="1:10">
      <c r="A39" s="23">
        <f>SUBTOTAL(103,$F$7:F39)*1</f>
        <v>29</v>
      </c>
      <c r="B39" s="24" t="s">
        <v>126</v>
      </c>
      <c r="C39" s="25" t="s">
        <v>127</v>
      </c>
      <c r="D39" s="24" t="s">
        <v>120</v>
      </c>
      <c r="E39" s="26" t="s">
        <v>32</v>
      </c>
      <c r="F39" s="24" t="s">
        <v>128</v>
      </c>
      <c r="G39" s="27">
        <v>24395.45</v>
      </c>
      <c r="H39" s="24" t="s">
        <v>129</v>
      </c>
      <c r="I39" s="24" t="s">
        <v>117</v>
      </c>
      <c r="J39" s="32"/>
    </row>
    <row r="40" s="4" customFormat="1" ht="83" customHeight="1" spans="1:10">
      <c r="A40" s="23">
        <f>SUBTOTAL(103,$F$7:F40)*1</f>
        <v>30</v>
      </c>
      <c r="B40" s="24" t="s">
        <v>130</v>
      </c>
      <c r="C40" s="25" t="s">
        <v>131</v>
      </c>
      <c r="D40" s="24" t="s">
        <v>120</v>
      </c>
      <c r="E40" s="26" t="s">
        <v>32</v>
      </c>
      <c r="F40" s="24" t="s">
        <v>132</v>
      </c>
      <c r="G40" s="27">
        <v>3573614</v>
      </c>
      <c r="H40" s="24" t="s">
        <v>133</v>
      </c>
      <c r="I40" s="24" t="s">
        <v>117</v>
      </c>
      <c r="J40" s="32"/>
    </row>
    <row r="41" s="4" customFormat="1" ht="30" customHeight="1" spans="1:10">
      <c r="A41" s="18" t="s">
        <v>134</v>
      </c>
      <c r="B41" s="20"/>
      <c r="C41" s="21">
        <f>COUNTA(A42)</f>
        <v>1</v>
      </c>
      <c r="D41" s="22"/>
      <c r="E41" s="26"/>
      <c r="F41" s="22"/>
      <c r="G41" s="19">
        <f>SUM(G42)</f>
        <v>99032.32</v>
      </c>
      <c r="H41" s="31"/>
      <c r="I41" s="32"/>
      <c r="J41" s="32"/>
    </row>
    <row r="42" s="4" customFormat="1" ht="66" customHeight="1" spans="1:10">
      <c r="A42" s="23">
        <f>SUBTOTAL(103,$F$7:F42)*1</f>
        <v>31</v>
      </c>
      <c r="B42" s="24" t="s">
        <v>135</v>
      </c>
      <c r="C42" s="25" t="s">
        <v>136</v>
      </c>
      <c r="D42" s="24" t="s">
        <v>100</v>
      </c>
      <c r="E42" s="26" t="s">
        <v>17</v>
      </c>
      <c r="F42" s="24" t="s">
        <v>137</v>
      </c>
      <c r="G42" s="27">
        <v>99032.32</v>
      </c>
      <c r="H42" s="24" t="s">
        <v>134</v>
      </c>
      <c r="I42" s="24" t="s">
        <v>134</v>
      </c>
      <c r="J42" s="32"/>
    </row>
    <row r="43" s="4" customFormat="1" ht="30" customHeight="1" spans="1:10">
      <c r="A43" s="18" t="s">
        <v>138</v>
      </c>
      <c r="B43" s="20"/>
      <c r="C43" s="21">
        <f>COUNTA(A44)</f>
        <v>1</v>
      </c>
      <c r="D43" s="22"/>
      <c r="E43" s="26"/>
      <c r="F43" s="22"/>
      <c r="G43" s="19">
        <f>SUM(G44)</f>
        <v>136245</v>
      </c>
      <c r="H43" s="31"/>
      <c r="I43" s="32"/>
      <c r="J43" s="32"/>
    </row>
    <row r="44" s="6" customFormat="1" ht="40.5" spans="1:10">
      <c r="A44" s="23">
        <f>SUBTOTAL(103,$F$7:F44)*1</f>
        <v>32</v>
      </c>
      <c r="B44" s="24" t="s">
        <v>139</v>
      </c>
      <c r="C44" s="25" t="s">
        <v>140</v>
      </c>
      <c r="D44" s="24" t="s">
        <v>16</v>
      </c>
      <c r="E44" s="26" t="s">
        <v>17</v>
      </c>
      <c r="F44" s="24" t="s">
        <v>141</v>
      </c>
      <c r="G44" s="27">
        <v>136245</v>
      </c>
      <c r="H44" s="24" t="s">
        <v>142</v>
      </c>
      <c r="I44" s="24" t="s">
        <v>138</v>
      </c>
      <c r="J44" s="32"/>
    </row>
    <row r="45" s="3" customFormat="1" ht="30" customHeight="1" spans="1:10">
      <c r="A45" s="18" t="s">
        <v>143</v>
      </c>
      <c r="B45" s="20"/>
      <c r="C45" s="21">
        <f>COUNTA(A46:A51)</f>
        <v>6</v>
      </c>
      <c r="D45" s="20"/>
      <c r="E45" s="26"/>
      <c r="F45" s="20"/>
      <c r="G45" s="19">
        <f>SUM(G46:G51)</f>
        <v>1152621.46</v>
      </c>
      <c r="H45" s="22"/>
      <c r="I45" s="22"/>
      <c r="J45" s="32"/>
    </row>
    <row r="46" s="1" customFormat="1" ht="52" customHeight="1" spans="1:10">
      <c r="A46" s="23">
        <f>SUBTOTAL(103,$F$7:F46)*1</f>
        <v>33</v>
      </c>
      <c r="B46" s="24" t="s">
        <v>144</v>
      </c>
      <c r="C46" s="25" t="s">
        <v>145</v>
      </c>
      <c r="D46" s="24" t="s">
        <v>146</v>
      </c>
      <c r="E46" s="26" t="s">
        <v>32</v>
      </c>
      <c r="F46" s="24" t="s">
        <v>147</v>
      </c>
      <c r="G46" s="27">
        <v>203175.87</v>
      </c>
      <c r="H46" s="24" t="s">
        <v>148</v>
      </c>
      <c r="I46" s="24" t="s">
        <v>143</v>
      </c>
      <c r="J46" s="32"/>
    </row>
    <row r="47" s="1" customFormat="1" ht="52" customHeight="1" spans="1:10">
      <c r="A47" s="23">
        <f>SUBTOTAL(103,$F$7:F47)*1</f>
        <v>34</v>
      </c>
      <c r="B47" s="24" t="s">
        <v>149</v>
      </c>
      <c r="C47" s="25" t="s">
        <v>150</v>
      </c>
      <c r="D47" s="24" t="s">
        <v>146</v>
      </c>
      <c r="E47" s="26" t="s">
        <v>32</v>
      </c>
      <c r="F47" s="24" t="s">
        <v>151</v>
      </c>
      <c r="G47" s="27">
        <v>240212.38</v>
      </c>
      <c r="H47" s="24" t="s">
        <v>148</v>
      </c>
      <c r="I47" s="24" t="s">
        <v>143</v>
      </c>
      <c r="J47" s="32"/>
    </row>
    <row r="48" s="1" customFormat="1" ht="52" customHeight="1" spans="1:10">
      <c r="A48" s="23">
        <f>SUBTOTAL(103,$F$7:F48)*1</f>
        <v>35</v>
      </c>
      <c r="B48" s="24" t="s">
        <v>152</v>
      </c>
      <c r="C48" s="25" t="s">
        <v>153</v>
      </c>
      <c r="D48" s="24" t="s">
        <v>146</v>
      </c>
      <c r="E48" s="26" t="s">
        <v>32</v>
      </c>
      <c r="F48" s="24" t="s">
        <v>154</v>
      </c>
      <c r="G48" s="27">
        <v>107272.21</v>
      </c>
      <c r="H48" s="24" t="s">
        <v>148</v>
      </c>
      <c r="I48" s="24" t="s">
        <v>143</v>
      </c>
      <c r="J48" s="32"/>
    </row>
    <row r="49" s="1" customFormat="1" ht="52" customHeight="1" spans="1:10">
      <c r="A49" s="23">
        <f>SUBTOTAL(103,$F$7:F49)*1</f>
        <v>36</v>
      </c>
      <c r="B49" s="24" t="s">
        <v>155</v>
      </c>
      <c r="C49" s="25" t="s">
        <v>156</v>
      </c>
      <c r="D49" s="24" t="s">
        <v>146</v>
      </c>
      <c r="E49" s="26" t="s">
        <v>32</v>
      </c>
      <c r="F49" s="24" t="s">
        <v>157</v>
      </c>
      <c r="G49" s="27">
        <v>515424</v>
      </c>
      <c r="H49" s="24" t="s">
        <v>148</v>
      </c>
      <c r="I49" s="24" t="s">
        <v>143</v>
      </c>
      <c r="J49" s="32"/>
    </row>
    <row r="50" s="1" customFormat="1" ht="52" customHeight="1" spans="1:10">
      <c r="A50" s="23">
        <f>SUBTOTAL(103,$F$7:F50)*1</f>
        <v>37</v>
      </c>
      <c r="B50" s="24" t="s">
        <v>158</v>
      </c>
      <c r="C50" s="25" t="s">
        <v>159</v>
      </c>
      <c r="D50" s="24" t="s">
        <v>146</v>
      </c>
      <c r="E50" s="26" t="s">
        <v>32</v>
      </c>
      <c r="F50" s="24" t="s">
        <v>160</v>
      </c>
      <c r="G50" s="27">
        <v>51953</v>
      </c>
      <c r="H50" s="24" t="s">
        <v>148</v>
      </c>
      <c r="I50" s="24" t="s">
        <v>143</v>
      </c>
      <c r="J50" s="32"/>
    </row>
    <row r="51" s="1" customFormat="1" ht="52" customHeight="1" spans="1:10">
      <c r="A51" s="23">
        <f>SUBTOTAL(103,$F$7:F51)*1</f>
        <v>38</v>
      </c>
      <c r="B51" s="24" t="s">
        <v>161</v>
      </c>
      <c r="C51" s="25" t="s">
        <v>162</v>
      </c>
      <c r="D51" s="24" t="s">
        <v>146</v>
      </c>
      <c r="E51" s="26" t="s">
        <v>32</v>
      </c>
      <c r="F51" s="24" t="s">
        <v>163</v>
      </c>
      <c r="G51" s="27">
        <v>34584</v>
      </c>
      <c r="H51" s="24" t="s">
        <v>148</v>
      </c>
      <c r="I51" s="24" t="s">
        <v>143</v>
      </c>
      <c r="J51" s="32"/>
    </row>
    <row r="52" s="3" customFormat="1" ht="30" customHeight="1" spans="1:10">
      <c r="A52" s="18" t="s">
        <v>164</v>
      </c>
      <c r="B52" s="20"/>
      <c r="C52" s="21">
        <f>COUNTA(A53)</f>
        <v>1</v>
      </c>
      <c r="D52" s="20"/>
      <c r="E52" s="26"/>
      <c r="F52" s="20"/>
      <c r="G52" s="19">
        <f>SUM(G53)</f>
        <v>70887.45</v>
      </c>
      <c r="H52" s="22"/>
      <c r="I52" s="22"/>
      <c r="J52" s="32"/>
    </row>
    <row r="53" s="4" customFormat="1" ht="40.5" spans="1:10">
      <c r="A53" s="23">
        <f>SUBTOTAL(103,$F$7:F53)*1</f>
        <v>39</v>
      </c>
      <c r="B53" s="24" t="s">
        <v>165</v>
      </c>
      <c r="C53" s="28" t="s">
        <v>166</v>
      </c>
      <c r="D53" s="24" t="s">
        <v>100</v>
      </c>
      <c r="E53" s="26" t="s">
        <v>17</v>
      </c>
      <c r="F53" s="24" t="s">
        <v>167</v>
      </c>
      <c r="G53" s="27">
        <v>70887.45</v>
      </c>
      <c r="H53" s="24" t="s">
        <v>168</v>
      </c>
      <c r="I53" s="24" t="s">
        <v>169</v>
      </c>
      <c r="J53" s="32"/>
    </row>
    <row r="54" s="3" customFormat="1" ht="30" customHeight="1" spans="1:10">
      <c r="A54" s="18" t="s">
        <v>170</v>
      </c>
      <c r="B54" s="20"/>
      <c r="C54" s="21">
        <f>COUNTA(A55)</f>
        <v>1</v>
      </c>
      <c r="D54" s="20"/>
      <c r="E54" s="26"/>
      <c r="F54" s="20"/>
      <c r="G54" s="18">
        <f>SUM(G55)</f>
        <v>300000</v>
      </c>
      <c r="H54" s="22"/>
      <c r="I54" s="22"/>
      <c r="J54" s="32"/>
    </row>
    <row r="55" s="3" customFormat="1" ht="40.5" spans="1:10">
      <c r="A55" s="23">
        <f>SUBTOTAL(103,$F$7:F55)*1</f>
        <v>40</v>
      </c>
      <c r="B55" s="24" t="s">
        <v>171</v>
      </c>
      <c r="C55" s="25" t="s">
        <v>172</v>
      </c>
      <c r="D55" s="24" t="s">
        <v>173</v>
      </c>
      <c r="E55" s="26" t="s">
        <v>32</v>
      </c>
      <c r="F55" s="24" t="s">
        <v>174</v>
      </c>
      <c r="G55" s="27">
        <v>300000</v>
      </c>
      <c r="H55" s="24" t="s">
        <v>175</v>
      </c>
      <c r="I55" s="24" t="s">
        <v>170</v>
      </c>
      <c r="J55" s="32"/>
    </row>
    <row r="56" s="3" customFormat="1" ht="30" customHeight="1" spans="1:10">
      <c r="A56" s="18" t="s">
        <v>176</v>
      </c>
      <c r="B56" s="20"/>
      <c r="C56" s="21">
        <f>COUNTA(A57)</f>
        <v>1</v>
      </c>
      <c r="D56" s="20"/>
      <c r="E56" s="26"/>
      <c r="F56" s="20"/>
      <c r="G56" s="19">
        <f>SUM(G57)</f>
        <v>18481.73</v>
      </c>
      <c r="H56" s="22"/>
      <c r="I56" s="22"/>
      <c r="J56" s="32"/>
    </row>
    <row r="57" s="3" customFormat="1" ht="67.5" spans="1:10">
      <c r="A57" s="23">
        <f>SUBTOTAL(103,$F$7:F57)*1</f>
        <v>41</v>
      </c>
      <c r="B57" s="24" t="s">
        <v>177</v>
      </c>
      <c r="C57" s="28" t="s">
        <v>178</v>
      </c>
      <c r="D57" s="24" t="s">
        <v>179</v>
      </c>
      <c r="E57" s="26" t="s">
        <v>32</v>
      </c>
      <c r="F57" s="24" t="s">
        <v>180</v>
      </c>
      <c r="G57" s="27">
        <v>18481.73</v>
      </c>
      <c r="H57" s="24" t="s">
        <v>176</v>
      </c>
      <c r="I57" s="24" t="s">
        <v>176</v>
      </c>
      <c r="J57" s="32"/>
    </row>
    <row r="58" s="3" customFormat="1" ht="30" customHeight="1" spans="1:10">
      <c r="A58" s="18" t="s">
        <v>181</v>
      </c>
      <c r="B58" s="20"/>
      <c r="C58" s="21">
        <f>COUNTA(A59:A59)</f>
        <v>1</v>
      </c>
      <c r="D58" s="20"/>
      <c r="E58" s="26"/>
      <c r="F58" s="20"/>
      <c r="G58" s="18">
        <f>SUM(G59:G59)</f>
        <v>47000</v>
      </c>
      <c r="H58" s="22"/>
      <c r="I58" s="22"/>
      <c r="J58" s="32"/>
    </row>
    <row r="59" s="3" customFormat="1" ht="40.5" spans="1:10">
      <c r="A59" s="23">
        <f>SUBTOTAL(103,$F$7:F59)*1</f>
        <v>42</v>
      </c>
      <c r="B59" s="24" t="s">
        <v>182</v>
      </c>
      <c r="C59" s="28" t="s">
        <v>183</v>
      </c>
      <c r="D59" s="24" t="s">
        <v>173</v>
      </c>
      <c r="E59" s="26" t="s">
        <v>32</v>
      </c>
      <c r="F59" s="24" t="s">
        <v>184</v>
      </c>
      <c r="G59" s="27">
        <v>47000</v>
      </c>
      <c r="H59" s="24" t="s">
        <v>181</v>
      </c>
      <c r="I59" s="24" t="s">
        <v>181</v>
      </c>
      <c r="J59" s="32"/>
    </row>
    <row r="60" s="3" customFormat="1" ht="30" customHeight="1" spans="1:10">
      <c r="A60" s="18" t="s">
        <v>185</v>
      </c>
      <c r="B60" s="20"/>
      <c r="C60" s="21">
        <f>COUNTA(A61)</f>
        <v>1</v>
      </c>
      <c r="D60" s="20"/>
      <c r="E60" s="26"/>
      <c r="F60" s="20"/>
      <c r="G60" s="19">
        <f>SUM(G61)</f>
        <v>22476</v>
      </c>
      <c r="H60" s="22"/>
      <c r="I60" s="22"/>
      <c r="J60" s="32"/>
    </row>
    <row r="61" s="3" customFormat="1" ht="54" spans="1:10">
      <c r="A61" s="23">
        <f>SUBTOTAL(103,$F$7:F61)*1</f>
        <v>43</v>
      </c>
      <c r="B61" s="24" t="s">
        <v>186</v>
      </c>
      <c r="C61" s="25" t="s">
        <v>187</v>
      </c>
      <c r="D61" s="24" t="s">
        <v>188</v>
      </c>
      <c r="E61" s="26" t="s">
        <v>189</v>
      </c>
      <c r="F61" s="24" t="s">
        <v>190</v>
      </c>
      <c r="G61" s="27">
        <v>22476</v>
      </c>
      <c r="H61" s="24" t="s">
        <v>185</v>
      </c>
      <c r="I61" s="24" t="s">
        <v>185</v>
      </c>
      <c r="J61" s="32"/>
    </row>
    <row r="62" s="3" customFormat="1" ht="30" customHeight="1" spans="1:10">
      <c r="A62" s="18" t="s">
        <v>191</v>
      </c>
      <c r="B62" s="20"/>
      <c r="C62" s="21">
        <f>COUNTA(A63:A64)</f>
        <v>2</v>
      </c>
      <c r="D62" s="20"/>
      <c r="E62" s="26"/>
      <c r="F62" s="20"/>
      <c r="G62" s="19">
        <f>SUM(G63:G64)</f>
        <v>85206</v>
      </c>
      <c r="H62" s="22"/>
      <c r="I62" s="22"/>
      <c r="J62" s="32"/>
    </row>
    <row r="63" s="3" customFormat="1" ht="54" spans="1:10">
      <c r="A63" s="23">
        <f>SUBTOTAL(103,$F$7:F63)*1</f>
        <v>44</v>
      </c>
      <c r="B63" s="24" t="s">
        <v>192</v>
      </c>
      <c r="C63" s="28" t="s">
        <v>193</v>
      </c>
      <c r="D63" s="24" t="s">
        <v>194</v>
      </c>
      <c r="E63" s="26" t="s">
        <v>189</v>
      </c>
      <c r="F63" s="24" t="s">
        <v>195</v>
      </c>
      <c r="G63" s="27">
        <v>17451</v>
      </c>
      <c r="H63" s="24" t="s">
        <v>196</v>
      </c>
      <c r="I63" s="24" t="s">
        <v>191</v>
      </c>
      <c r="J63" s="32"/>
    </row>
    <row r="64" s="3" customFormat="1" ht="40.5" spans="1:10">
      <c r="A64" s="23">
        <f>SUBTOTAL(103,$F$7:F64)*1</f>
        <v>45</v>
      </c>
      <c r="B64" s="24" t="s">
        <v>197</v>
      </c>
      <c r="C64" s="28" t="s">
        <v>198</v>
      </c>
      <c r="D64" s="24" t="s">
        <v>199</v>
      </c>
      <c r="E64" s="26" t="s">
        <v>189</v>
      </c>
      <c r="F64" s="24" t="s">
        <v>200</v>
      </c>
      <c r="G64" s="27">
        <v>67755</v>
      </c>
      <c r="H64" s="24" t="s">
        <v>201</v>
      </c>
      <c r="I64" s="24" t="s">
        <v>191</v>
      </c>
      <c r="J64" s="32"/>
    </row>
    <row r="65" s="3" customFormat="1" ht="30" customHeight="1" spans="1:10">
      <c r="A65" s="18" t="s">
        <v>202</v>
      </c>
      <c r="B65" s="20"/>
      <c r="C65" s="21">
        <f>COUNTA(A66)</f>
        <v>1</v>
      </c>
      <c r="D65" s="22"/>
      <c r="E65" s="26"/>
      <c r="F65" s="22"/>
      <c r="G65" s="19">
        <f>SUM(G66)</f>
        <v>118800</v>
      </c>
      <c r="H65" s="31"/>
      <c r="I65" s="22"/>
      <c r="J65" s="32"/>
    </row>
    <row r="66" s="3" customFormat="1" ht="54" spans="1:10">
      <c r="A66" s="23">
        <f>SUBTOTAL(103,$F$7:F66)*1</f>
        <v>46</v>
      </c>
      <c r="B66" s="24" t="s">
        <v>203</v>
      </c>
      <c r="C66" s="25" t="s">
        <v>204</v>
      </c>
      <c r="D66" s="24" t="s">
        <v>205</v>
      </c>
      <c r="E66" s="26" t="s">
        <v>189</v>
      </c>
      <c r="F66" s="24" t="s">
        <v>206</v>
      </c>
      <c r="G66" s="27">
        <v>118800</v>
      </c>
      <c r="H66" s="24" t="s">
        <v>207</v>
      </c>
      <c r="I66" s="24" t="s">
        <v>202</v>
      </c>
      <c r="J66" s="32"/>
    </row>
    <row r="67" s="3" customFormat="1" ht="30" customHeight="1" spans="1:10">
      <c r="A67" s="18" t="s">
        <v>208</v>
      </c>
      <c r="B67" s="20"/>
      <c r="C67" s="21">
        <f>COUNTA(A68)</f>
        <v>1</v>
      </c>
      <c r="D67" s="20"/>
      <c r="E67" s="26"/>
      <c r="F67" s="20"/>
      <c r="G67" s="19">
        <f>SUM(G68)</f>
        <v>168495</v>
      </c>
      <c r="H67" s="22"/>
      <c r="I67" s="22"/>
      <c r="J67" s="32"/>
    </row>
    <row r="68" s="3" customFormat="1" ht="81" spans="1:10">
      <c r="A68" s="23">
        <f>SUBTOTAL(103,$F$7:F68)*1</f>
        <v>47</v>
      </c>
      <c r="B68" s="24" t="s">
        <v>209</v>
      </c>
      <c r="C68" s="25" t="s">
        <v>210</v>
      </c>
      <c r="D68" s="24" t="s">
        <v>211</v>
      </c>
      <c r="E68" s="26" t="s">
        <v>189</v>
      </c>
      <c r="F68" s="24" t="s">
        <v>212</v>
      </c>
      <c r="G68" s="27">
        <v>168495</v>
      </c>
      <c r="H68" s="24" t="s">
        <v>208</v>
      </c>
      <c r="I68" s="24" t="s">
        <v>208</v>
      </c>
      <c r="J68" s="32"/>
    </row>
    <row r="69" s="3" customFormat="1" ht="30" customHeight="1" spans="1:10">
      <c r="A69" s="18" t="s">
        <v>213</v>
      </c>
      <c r="B69" s="20"/>
      <c r="C69" s="21">
        <f>COUNTA(A70:A70)</f>
        <v>1</v>
      </c>
      <c r="D69" s="20"/>
      <c r="E69" s="26"/>
      <c r="F69" s="20"/>
      <c r="G69" s="19">
        <f>SUM(G70:G70)</f>
        <v>15000</v>
      </c>
      <c r="H69" s="22"/>
      <c r="I69" s="22"/>
      <c r="J69" s="32"/>
    </row>
    <row r="70" s="1" customFormat="1" ht="54" spans="1:10">
      <c r="A70" s="23">
        <f>SUBTOTAL(103,$F$7:F70)*1</f>
        <v>48</v>
      </c>
      <c r="B70" s="24" t="s">
        <v>214</v>
      </c>
      <c r="C70" s="25" t="s">
        <v>215</v>
      </c>
      <c r="D70" s="24" t="s">
        <v>216</v>
      </c>
      <c r="E70" s="26" t="s">
        <v>189</v>
      </c>
      <c r="F70" s="24" t="s">
        <v>217</v>
      </c>
      <c r="G70" s="27">
        <v>15000</v>
      </c>
      <c r="H70" s="24" t="s">
        <v>213</v>
      </c>
      <c r="I70" s="24" t="s">
        <v>213</v>
      </c>
      <c r="J70" s="32"/>
    </row>
    <row r="71" s="3" customFormat="1" ht="30" customHeight="1" spans="1:10">
      <c r="A71" s="18" t="s">
        <v>218</v>
      </c>
      <c r="B71" s="20"/>
      <c r="C71" s="21">
        <f>COUNTA(A72:A91)</f>
        <v>20</v>
      </c>
      <c r="D71" s="20"/>
      <c r="E71" s="26"/>
      <c r="F71" s="20"/>
      <c r="G71" s="19">
        <f>SUM(按责任单位分!G72:G91)</f>
        <v>3547991.59</v>
      </c>
      <c r="H71" s="22"/>
      <c r="I71" s="22"/>
      <c r="J71" s="32"/>
    </row>
    <row r="72" s="4" customFormat="1" ht="54" spans="1:10">
      <c r="A72" s="23">
        <f>SUBTOTAL(103,$F$7:F72)*1</f>
        <v>49</v>
      </c>
      <c r="B72" s="24" t="s">
        <v>219</v>
      </c>
      <c r="C72" s="28" t="s">
        <v>220</v>
      </c>
      <c r="D72" s="24" t="s">
        <v>221</v>
      </c>
      <c r="E72" s="26" t="s">
        <v>32</v>
      </c>
      <c r="F72" s="24" t="s">
        <v>222</v>
      </c>
      <c r="G72" s="27">
        <v>40000</v>
      </c>
      <c r="H72" s="24" t="s">
        <v>223</v>
      </c>
      <c r="I72" s="24" t="s">
        <v>218</v>
      </c>
      <c r="J72" s="32"/>
    </row>
    <row r="73" s="4" customFormat="1" ht="54" spans="1:10">
      <c r="A73" s="23">
        <f>SUBTOTAL(103,$F$7:F73)*1</f>
        <v>50</v>
      </c>
      <c r="B73" s="24" t="s">
        <v>224</v>
      </c>
      <c r="C73" s="25" t="s">
        <v>225</v>
      </c>
      <c r="D73" s="24" t="s">
        <v>226</v>
      </c>
      <c r="E73" s="26" t="s">
        <v>32</v>
      </c>
      <c r="F73" s="24" t="s">
        <v>227</v>
      </c>
      <c r="G73" s="27">
        <v>74278</v>
      </c>
      <c r="H73" s="24" t="s">
        <v>228</v>
      </c>
      <c r="I73" s="24" t="s">
        <v>218</v>
      </c>
      <c r="J73" s="32"/>
    </row>
    <row r="74" s="4" customFormat="1" ht="54" spans="1:10">
      <c r="A74" s="23">
        <f>SUBTOTAL(103,$F$7:F74)*1</f>
        <v>51</v>
      </c>
      <c r="B74" s="24" t="s">
        <v>229</v>
      </c>
      <c r="C74" s="28" t="s">
        <v>230</v>
      </c>
      <c r="D74" s="24" t="s">
        <v>86</v>
      </c>
      <c r="E74" s="26" t="s">
        <v>32</v>
      </c>
      <c r="F74" s="24" t="s">
        <v>231</v>
      </c>
      <c r="G74" s="27">
        <v>26300</v>
      </c>
      <c r="H74" s="24" t="s">
        <v>232</v>
      </c>
      <c r="I74" s="24" t="s">
        <v>218</v>
      </c>
      <c r="J74" s="32"/>
    </row>
    <row r="75" s="4" customFormat="1" ht="67.5" spans="1:10">
      <c r="A75" s="23">
        <f>SUBTOTAL(103,$F$7:F75)*1</f>
        <v>52</v>
      </c>
      <c r="B75" s="24" t="s">
        <v>233</v>
      </c>
      <c r="C75" s="28" t="s">
        <v>234</v>
      </c>
      <c r="D75" s="24" t="s">
        <v>146</v>
      </c>
      <c r="E75" s="26" t="s">
        <v>32</v>
      </c>
      <c r="F75" s="24" t="s">
        <v>235</v>
      </c>
      <c r="G75" s="27">
        <v>13939.21</v>
      </c>
      <c r="H75" s="24" t="s">
        <v>236</v>
      </c>
      <c r="I75" s="24" t="s">
        <v>218</v>
      </c>
      <c r="J75" s="32"/>
    </row>
    <row r="76" s="4" customFormat="1" ht="67.5" spans="1:10">
      <c r="A76" s="23">
        <f>SUBTOTAL(103,$F$7:F76)*1</f>
        <v>53</v>
      </c>
      <c r="B76" s="24" t="s">
        <v>237</v>
      </c>
      <c r="C76" s="25" t="s">
        <v>238</v>
      </c>
      <c r="D76" s="24" t="s">
        <v>86</v>
      </c>
      <c r="E76" s="26" t="s">
        <v>32</v>
      </c>
      <c r="F76" s="24" t="s">
        <v>239</v>
      </c>
      <c r="G76" s="27">
        <v>148352</v>
      </c>
      <c r="H76" s="24" t="s">
        <v>240</v>
      </c>
      <c r="I76" s="24" t="s">
        <v>218</v>
      </c>
      <c r="J76" s="32"/>
    </row>
    <row r="77" s="4" customFormat="1" ht="95" customHeight="1" spans="1:10">
      <c r="A77" s="23">
        <f>SUBTOTAL(103,$F$7:F77)*1</f>
        <v>54</v>
      </c>
      <c r="B77" s="24" t="s">
        <v>241</v>
      </c>
      <c r="C77" s="25" t="s">
        <v>242</v>
      </c>
      <c r="D77" s="24" t="s">
        <v>86</v>
      </c>
      <c r="E77" s="26" t="s">
        <v>32</v>
      </c>
      <c r="F77" s="24" t="s">
        <v>243</v>
      </c>
      <c r="G77" s="27">
        <v>24176.58</v>
      </c>
      <c r="H77" s="38" t="s">
        <v>244</v>
      </c>
      <c r="I77" s="24" t="s">
        <v>218</v>
      </c>
      <c r="J77" s="32"/>
    </row>
    <row r="78" s="4" customFormat="1" ht="54" spans="1:10">
      <c r="A78" s="23">
        <f>SUBTOTAL(103,$F$7:F78)*1</f>
        <v>55</v>
      </c>
      <c r="B78" s="24" t="s">
        <v>245</v>
      </c>
      <c r="C78" s="28" t="s">
        <v>246</v>
      </c>
      <c r="D78" s="24" t="s">
        <v>221</v>
      </c>
      <c r="E78" s="26" t="s">
        <v>189</v>
      </c>
      <c r="F78" s="24" t="s">
        <v>247</v>
      </c>
      <c r="G78" s="27">
        <v>1400000</v>
      </c>
      <c r="H78" s="24" t="s">
        <v>248</v>
      </c>
      <c r="I78" s="24" t="s">
        <v>218</v>
      </c>
      <c r="J78" s="32"/>
    </row>
    <row r="79" s="4" customFormat="1" ht="67.5" spans="1:10">
      <c r="A79" s="23">
        <f>SUBTOTAL(103,$F$7:F79)*1</f>
        <v>56</v>
      </c>
      <c r="B79" s="24" t="s">
        <v>249</v>
      </c>
      <c r="C79" s="25" t="s">
        <v>250</v>
      </c>
      <c r="D79" s="24" t="s">
        <v>199</v>
      </c>
      <c r="E79" s="26" t="s">
        <v>189</v>
      </c>
      <c r="F79" s="24" t="s">
        <v>251</v>
      </c>
      <c r="G79" s="27">
        <v>79000</v>
      </c>
      <c r="H79" s="24" t="s">
        <v>252</v>
      </c>
      <c r="I79" s="24" t="s">
        <v>218</v>
      </c>
      <c r="J79" s="32"/>
    </row>
    <row r="80" s="4" customFormat="1" ht="54" spans="1:10">
      <c r="A80" s="23">
        <f>SUBTOTAL(103,$F$7:F80)*1</f>
        <v>57</v>
      </c>
      <c r="B80" s="38" t="s">
        <v>253</v>
      </c>
      <c r="C80" s="25" t="s">
        <v>254</v>
      </c>
      <c r="D80" s="24" t="s">
        <v>255</v>
      </c>
      <c r="E80" s="26" t="s">
        <v>189</v>
      </c>
      <c r="F80" s="24" t="s">
        <v>256</v>
      </c>
      <c r="G80" s="27">
        <v>20033.85</v>
      </c>
      <c r="H80" s="24" t="s">
        <v>257</v>
      </c>
      <c r="I80" s="24" t="s">
        <v>218</v>
      </c>
      <c r="J80" s="32"/>
    </row>
    <row r="81" s="4" customFormat="1" ht="107" customHeight="1" spans="1:10">
      <c r="A81" s="23">
        <f>SUBTOTAL(103,$F$7:F81)*1</f>
        <v>58</v>
      </c>
      <c r="B81" s="24" t="s">
        <v>258</v>
      </c>
      <c r="C81" s="25" t="s">
        <v>259</v>
      </c>
      <c r="D81" s="24" t="s">
        <v>260</v>
      </c>
      <c r="E81" s="26" t="s">
        <v>189</v>
      </c>
      <c r="F81" s="24" t="s">
        <v>261</v>
      </c>
      <c r="G81" s="27">
        <v>106000</v>
      </c>
      <c r="H81" s="24" t="s">
        <v>262</v>
      </c>
      <c r="I81" s="24" t="s">
        <v>218</v>
      </c>
      <c r="J81" s="32"/>
    </row>
    <row r="82" s="4" customFormat="1" ht="97" customHeight="1" spans="1:10">
      <c r="A82" s="23">
        <f>SUBTOTAL(103,$F$7:F82)*1</f>
        <v>59</v>
      </c>
      <c r="B82" s="24" t="s">
        <v>263</v>
      </c>
      <c r="C82" s="25" t="s">
        <v>264</v>
      </c>
      <c r="D82" s="24" t="s">
        <v>199</v>
      </c>
      <c r="E82" s="26" t="s">
        <v>189</v>
      </c>
      <c r="F82" s="24" t="s">
        <v>265</v>
      </c>
      <c r="G82" s="27">
        <v>180000</v>
      </c>
      <c r="H82" s="24" t="s">
        <v>266</v>
      </c>
      <c r="I82" s="24" t="s">
        <v>218</v>
      </c>
      <c r="J82" s="32"/>
    </row>
    <row r="83" s="4" customFormat="1" ht="40.5" spans="1:10">
      <c r="A83" s="23">
        <f>SUBTOTAL(103,$F$7:F83)*1</f>
        <v>60</v>
      </c>
      <c r="B83" s="24" t="s">
        <v>267</v>
      </c>
      <c r="C83" s="25" t="s">
        <v>268</v>
      </c>
      <c r="D83" s="24" t="s">
        <v>269</v>
      </c>
      <c r="E83" s="26" t="s">
        <v>189</v>
      </c>
      <c r="F83" s="24" t="s">
        <v>270</v>
      </c>
      <c r="G83" s="27">
        <v>598170</v>
      </c>
      <c r="H83" s="24" t="s">
        <v>271</v>
      </c>
      <c r="I83" s="24" t="s">
        <v>218</v>
      </c>
      <c r="J83" s="32"/>
    </row>
    <row r="84" s="4" customFormat="1" ht="40.5" spans="1:10">
      <c r="A84" s="23">
        <f>SUBTOTAL(103,$F$7:F84)*1</f>
        <v>61</v>
      </c>
      <c r="B84" s="38" t="s">
        <v>272</v>
      </c>
      <c r="C84" s="25" t="s">
        <v>273</v>
      </c>
      <c r="D84" s="24" t="s">
        <v>199</v>
      </c>
      <c r="E84" s="26" t="s">
        <v>189</v>
      </c>
      <c r="F84" s="24" t="s">
        <v>274</v>
      </c>
      <c r="G84" s="27">
        <v>193600</v>
      </c>
      <c r="H84" s="24" t="s">
        <v>271</v>
      </c>
      <c r="I84" s="24" t="s">
        <v>218</v>
      </c>
      <c r="J84" s="32"/>
    </row>
    <row r="85" s="4" customFormat="1" ht="67.5" spans="1:10">
      <c r="A85" s="23">
        <f>SUBTOTAL(103,$F$7:F85)*1</f>
        <v>62</v>
      </c>
      <c r="B85" s="24" t="s">
        <v>275</v>
      </c>
      <c r="C85" s="25" t="s">
        <v>276</v>
      </c>
      <c r="D85" s="24" t="s">
        <v>211</v>
      </c>
      <c r="E85" s="26" t="s">
        <v>189</v>
      </c>
      <c r="F85" s="24" t="s">
        <v>277</v>
      </c>
      <c r="G85" s="27">
        <v>220000</v>
      </c>
      <c r="H85" s="24" t="s">
        <v>278</v>
      </c>
      <c r="I85" s="24" t="s">
        <v>218</v>
      </c>
      <c r="J85" s="32"/>
    </row>
    <row r="86" s="4" customFormat="1" ht="67.5" spans="1:10">
      <c r="A86" s="23">
        <f>SUBTOTAL(103,$F$7:F86)*1</f>
        <v>63</v>
      </c>
      <c r="B86" s="24" t="s">
        <v>279</v>
      </c>
      <c r="C86" s="25" t="s">
        <v>280</v>
      </c>
      <c r="D86" s="24" t="s">
        <v>281</v>
      </c>
      <c r="E86" s="26" t="s">
        <v>189</v>
      </c>
      <c r="F86" s="24" t="s">
        <v>282</v>
      </c>
      <c r="G86" s="27">
        <v>54000</v>
      </c>
      <c r="H86" s="24" t="s">
        <v>283</v>
      </c>
      <c r="I86" s="24" t="s">
        <v>218</v>
      </c>
      <c r="J86" s="32"/>
    </row>
    <row r="87" s="4" customFormat="1" ht="54" spans="1:10">
      <c r="A87" s="23">
        <f>SUBTOTAL(103,$F$7:F87)*1</f>
        <v>64</v>
      </c>
      <c r="B87" s="24" t="s">
        <v>284</v>
      </c>
      <c r="C87" s="25" t="s">
        <v>285</v>
      </c>
      <c r="D87" s="24" t="s">
        <v>216</v>
      </c>
      <c r="E87" s="26" t="s">
        <v>189</v>
      </c>
      <c r="F87" s="24" t="s">
        <v>286</v>
      </c>
      <c r="G87" s="27">
        <v>37000</v>
      </c>
      <c r="H87" s="24" t="s">
        <v>287</v>
      </c>
      <c r="I87" s="24" t="s">
        <v>218</v>
      </c>
      <c r="J87" s="32"/>
    </row>
    <row r="88" s="4" customFormat="1" ht="40.5" spans="1:10">
      <c r="A88" s="23">
        <f>SUBTOTAL(103,$F$7:F88)*1</f>
        <v>65</v>
      </c>
      <c r="B88" s="24" t="s">
        <v>288</v>
      </c>
      <c r="C88" s="25" t="s">
        <v>289</v>
      </c>
      <c r="D88" s="24" t="s">
        <v>100</v>
      </c>
      <c r="E88" s="26" t="s">
        <v>17</v>
      </c>
      <c r="F88" s="24" t="s">
        <v>290</v>
      </c>
      <c r="G88" s="27">
        <v>25648</v>
      </c>
      <c r="H88" s="24" t="s">
        <v>291</v>
      </c>
      <c r="I88" s="24" t="s">
        <v>218</v>
      </c>
      <c r="J88" s="32"/>
    </row>
    <row r="89" s="4" customFormat="1" ht="40.5" spans="1:10">
      <c r="A89" s="23">
        <f>SUBTOTAL(103,$F$7:F89)*1</f>
        <v>66</v>
      </c>
      <c r="B89" s="24" t="s">
        <v>292</v>
      </c>
      <c r="C89" s="25" t="s">
        <v>293</v>
      </c>
      <c r="D89" s="24" t="s">
        <v>294</v>
      </c>
      <c r="E89" s="26" t="s">
        <v>17</v>
      </c>
      <c r="F89" s="24" t="s">
        <v>295</v>
      </c>
      <c r="G89" s="27">
        <v>109203</v>
      </c>
      <c r="H89" s="24" t="s">
        <v>296</v>
      </c>
      <c r="I89" s="24" t="s">
        <v>218</v>
      </c>
      <c r="J89" s="32"/>
    </row>
    <row r="90" s="4" customFormat="1" ht="54" spans="1:10">
      <c r="A90" s="23">
        <f>SUBTOTAL(103,$F$7:F90)*1</f>
        <v>67</v>
      </c>
      <c r="B90" s="24" t="s">
        <v>297</v>
      </c>
      <c r="C90" s="25" t="s">
        <v>298</v>
      </c>
      <c r="D90" s="24" t="s">
        <v>299</v>
      </c>
      <c r="E90" s="26" t="s">
        <v>300</v>
      </c>
      <c r="F90" s="24" t="s">
        <v>301</v>
      </c>
      <c r="G90" s="27">
        <v>30737</v>
      </c>
      <c r="H90" s="24" t="s">
        <v>302</v>
      </c>
      <c r="I90" s="24" t="s">
        <v>218</v>
      </c>
      <c r="J90" s="32"/>
    </row>
    <row r="91" s="4" customFormat="1" ht="58" customHeight="1" spans="1:10">
      <c r="A91" s="23">
        <f>SUBTOTAL(103,$F$7:F91)*1</f>
        <v>68</v>
      </c>
      <c r="B91" s="24" t="s">
        <v>303</v>
      </c>
      <c r="C91" s="25" t="s">
        <v>304</v>
      </c>
      <c r="D91" s="24" t="s">
        <v>305</v>
      </c>
      <c r="E91" s="26" t="s">
        <v>300</v>
      </c>
      <c r="F91" s="24" t="s">
        <v>306</v>
      </c>
      <c r="G91" s="27">
        <v>167553.95</v>
      </c>
      <c r="H91" s="24" t="s">
        <v>307</v>
      </c>
      <c r="I91" s="24" t="s">
        <v>218</v>
      </c>
      <c r="J91" s="32"/>
    </row>
    <row r="92" s="3" customFormat="1" ht="30" customHeight="1" spans="1:10">
      <c r="A92" s="18" t="s">
        <v>308</v>
      </c>
      <c r="B92" s="20"/>
      <c r="C92" s="21">
        <f>COUNTA(A93:A126)</f>
        <v>34</v>
      </c>
      <c r="D92" s="20"/>
      <c r="E92" s="26"/>
      <c r="F92" s="20"/>
      <c r="G92" s="19">
        <f>SUM(按责任单位分!G93:G126)</f>
        <v>2123611.58</v>
      </c>
      <c r="H92" s="22"/>
      <c r="I92" s="22"/>
      <c r="J92" s="32"/>
    </row>
    <row r="93" s="4" customFormat="1" ht="53" customHeight="1" spans="1:10">
      <c r="A93" s="23">
        <f>SUBTOTAL(103,$F$7:F93)*1</f>
        <v>69</v>
      </c>
      <c r="B93" s="24" t="s">
        <v>309</v>
      </c>
      <c r="C93" s="25" t="s">
        <v>310</v>
      </c>
      <c r="D93" s="24" t="s">
        <v>173</v>
      </c>
      <c r="E93" s="26" t="s">
        <v>32</v>
      </c>
      <c r="F93" s="24" t="s">
        <v>311</v>
      </c>
      <c r="G93" s="27">
        <v>124200</v>
      </c>
      <c r="H93" s="24" t="s">
        <v>312</v>
      </c>
      <c r="I93" s="24" t="s">
        <v>308</v>
      </c>
      <c r="J93" s="32"/>
    </row>
    <row r="94" s="4" customFormat="1" ht="53" customHeight="1" spans="1:10">
      <c r="A94" s="23">
        <f>SUBTOTAL(103,$F$7:F94)*1</f>
        <v>70</v>
      </c>
      <c r="B94" s="24" t="s">
        <v>313</v>
      </c>
      <c r="C94" s="25" t="s">
        <v>314</v>
      </c>
      <c r="D94" s="24" t="s">
        <v>86</v>
      </c>
      <c r="E94" s="26" t="s">
        <v>32</v>
      </c>
      <c r="F94" s="24" t="s">
        <v>315</v>
      </c>
      <c r="G94" s="27">
        <v>46444</v>
      </c>
      <c r="H94" s="24" t="s">
        <v>316</v>
      </c>
      <c r="I94" s="24" t="s">
        <v>308</v>
      </c>
      <c r="J94" s="32"/>
    </row>
    <row r="95" s="4" customFormat="1" ht="53" customHeight="1" spans="1:10">
      <c r="A95" s="23">
        <f>SUBTOTAL(103,$F$7:F95)*1</f>
        <v>71</v>
      </c>
      <c r="B95" s="38" t="s">
        <v>317</v>
      </c>
      <c r="C95" s="25" t="s">
        <v>318</v>
      </c>
      <c r="D95" s="24" t="s">
        <v>173</v>
      </c>
      <c r="E95" s="26" t="s">
        <v>32</v>
      </c>
      <c r="F95" s="24" t="s">
        <v>319</v>
      </c>
      <c r="G95" s="27">
        <v>80000</v>
      </c>
      <c r="H95" s="24" t="s">
        <v>320</v>
      </c>
      <c r="I95" s="24" t="s">
        <v>308</v>
      </c>
      <c r="J95" s="32"/>
    </row>
    <row r="96" s="4" customFormat="1" ht="54" spans="1:10">
      <c r="A96" s="23">
        <f>SUBTOTAL(103,$F$7:F96)*1</f>
        <v>72</v>
      </c>
      <c r="B96" s="38" t="s">
        <v>321</v>
      </c>
      <c r="C96" s="25" t="s">
        <v>322</v>
      </c>
      <c r="D96" s="24" t="s">
        <v>42</v>
      </c>
      <c r="E96" s="26" t="s">
        <v>32</v>
      </c>
      <c r="F96" s="24" t="s">
        <v>323</v>
      </c>
      <c r="G96" s="27">
        <v>11970.54</v>
      </c>
      <c r="H96" s="24" t="s">
        <v>324</v>
      </c>
      <c r="I96" s="24" t="s">
        <v>308</v>
      </c>
      <c r="J96" s="32"/>
    </row>
    <row r="97" s="4" customFormat="1" ht="51" customHeight="1" spans="1:10">
      <c r="A97" s="23">
        <f>SUBTOTAL(103,$F$7:F97)*1</f>
        <v>73</v>
      </c>
      <c r="B97" s="24" t="s">
        <v>325</v>
      </c>
      <c r="C97" s="25" t="s">
        <v>326</v>
      </c>
      <c r="D97" s="24" t="s">
        <v>221</v>
      </c>
      <c r="E97" s="26" t="s">
        <v>32</v>
      </c>
      <c r="F97" s="24" t="s">
        <v>327</v>
      </c>
      <c r="G97" s="27">
        <v>71000</v>
      </c>
      <c r="H97" s="24" t="s">
        <v>328</v>
      </c>
      <c r="I97" s="24" t="s">
        <v>308</v>
      </c>
      <c r="J97" s="32"/>
    </row>
    <row r="98" s="4" customFormat="1" ht="105" customHeight="1" spans="1:10">
      <c r="A98" s="23">
        <f>SUBTOTAL(103,$F$7:F98)*1</f>
        <v>74</v>
      </c>
      <c r="B98" s="38" t="s">
        <v>329</v>
      </c>
      <c r="C98" s="25" t="s">
        <v>330</v>
      </c>
      <c r="D98" s="24" t="s">
        <v>173</v>
      </c>
      <c r="E98" s="26" t="s">
        <v>32</v>
      </c>
      <c r="F98" s="24" t="s">
        <v>331</v>
      </c>
      <c r="G98" s="27">
        <v>18990</v>
      </c>
      <c r="H98" s="24" t="s">
        <v>332</v>
      </c>
      <c r="I98" s="24" t="s">
        <v>308</v>
      </c>
      <c r="J98" s="32"/>
    </row>
    <row r="99" s="4" customFormat="1" ht="51" customHeight="1" spans="1:10">
      <c r="A99" s="23">
        <f>SUBTOTAL(103,$F$7:F99)*1</f>
        <v>75</v>
      </c>
      <c r="B99" s="24" t="s">
        <v>333</v>
      </c>
      <c r="C99" s="28" t="s">
        <v>334</v>
      </c>
      <c r="D99" s="24" t="s">
        <v>42</v>
      </c>
      <c r="E99" s="26" t="s">
        <v>32</v>
      </c>
      <c r="F99" s="24" t="s">
        <v>335</v>
      </c>
      <c r="G99" s="27">
        <v>689000</v>
      </c>
      <c r="H99" s="24" t="s">
        <v>336</v>
      </c>
      <c r="I99" s="24" t="s">
        <v>308</v>
      </c>
      <c r="J99" s="32"/>
    </row>
    <row r="100" s="4" customFormat="1" ht="54" spans="1:10">
      <c r="A100" s="23">
        <f>SUBTOTAL(103,$F$7:F100)*1</f>
        <v>76</v>
      </c>
      <c r="B100" s="24" t="s">
        <v>337</v>
      </c>
      <c r="C100" s="25" t="s">
        <v>338</v>
      </c>
      <c r="D100" s="24" t="s">
        <v>173</v>
      </c>
      <c r="E100" s="26" t="s">
        <v>32</v>
      </c>
      <c r="F100" s="24" t="s">
        <v>339</v>
      </c>
      <c r="G100" s="27">
        <v>16523.98</v>
      </c>
      <c r="H100" s="24" t="s">
        <v>340</v>
      </c>
      <c r="I100" s="38" t="s">
        <v>308</v>
      </c>
      <c r="J100" s="32"/>
    </row>
    <row r="101" s="4" customFormat="1" ht="67.5" spans="1:10">
      <c r="A101" s="23">
        <f>SUBTOTAL(103,$F$7:F101)*1</f>
        <v>77</v>
      </c>
      <c r="B101" s="24" t="s">
        <v>341</v>
      </c>
      <c r="C101" s="25" t="s">
        <v>342</v>
      </c>
      <c r="D101" s="24" t="s">
        <v>86</v>
      </c>
      <c r="E101" s="26" t="s">
        <v>32</v>
      </c>
      <c r="F101" s="24" t="s">
        <v>343</v>
      </c>
      <c r="G101" s="27">
        <v>15102.04</v>
      </c>
      <c r="H101" s="24" t="s">
        <v>344</v>
      </c>
      <c r="I101" s="24" t="s">
        <v>308</v>
      </c>
      <c r="J101" s="32"/>
    </row>
    <row r="102" s="4" customFormat="1" ht="40.5" spans="1:10">
      <c r="A102" s="23">
        <f>SUBTOTAL(103,$F$7:F102)*1</f>
        <v>78</v>
      </c>
      <c r="B102" s="38" t="s">
        <v>345</v>
      </c>
      <c r="C102" s="25" t="s">
        <v>346</v>
      </c>
      <c r="D102" s="24" t="s">
        <v>347</v>
      </c>
      <c r="E102" s="26" t="s">
        <v>189</v>
      </c>
      <c r="F102" s="24" t="s">
        <v>348</v>
      </c>
      <c r="G102" s="27">
        <v>15000</v>
      </c>
      <c r="H102" s="24" t="s">
        <v>349</v>
      </c>
      <c r="I102" s="24" t="s">
        <v>308</v>
      </c>
      <c r="J102" s="32"/>
    </row>
    <row r="103" s="4" customFormat="1" ht="40.5" spans="1:10">
      <c r="A103" s="23">
        <f>SUBTOTAL(103,$F$7:F103)*1</f>
        <v>79</v>
      </c>
      <c r="B103" s="24" t="s">
        <v>350</v>
      </c>
      <c r="C103" s="25" t="s">
        <v>351</v>
      </c>
      <c r="D103" s="24" t="s">
        <v>281</v>
      </c>
      <c r="E103" s="26" t="s">
        <v>189</v>
      </c>
      <c r="F103" s="24" t="s">
        <v>352</v>
      </c>
      <c r="G103" s="27">
        <v>132927.72</v>
      </c>
      <c r="H103" s="24" t="s">
        <v>353</v>
      </c>
      <c r="I103" s="24" t="s">
        <v>308</v>
      </c>
      <c r="J103" s="32"/>
    </row>
    <row r="104" s="4" customFormat="1" ht="54" spans="1:10">
      <c r="A104" s="23">
        <f>SUBTOTAL(103,$F$7:F104)*1</f>
        <v>80</v>
      </c>
      <c r="B104" s="24" t="s">
        <v>354</v>
      </c>
      <c r="C104" s="25" t="s">
        <v>355</v>
      </c>
      <c r="D104" s="24" t="s">
        <v>356</v>
      </c>
      <c r="E104" s="26" t="s">
        <v>189</v>
      </c>
      <c r="F104" s="24" t="s">
        <v>357</v>
      </c>
      <c r="G104" s="27">
        <v>35000</v>
      </c>
      <c r="H104" s="24" t="s">
        <v>358</v>
      </c>
      <c r="I104" s="24" t="s">
        <v>308</v>
      </c>
      <c r="J104" s="32"/>
    </row>
    <row r="105" s="4" customFormat="1" ht="40.5" spans="1:10">
      <c r="A105" s="23">
        <f>SUBTOTAL(103,$F$7:F105)*1</f>
        <v>81</v>
      </c>
      <c r="B105" s="24" t="s">
        <v>359</v>
      </c>
      <c r="C105" s="25" t="s">
        <v>360</v>
      </c>
      <c r="D105" s="24" t="s">
        <v>281</v>
      </c>
      <c r="E105" s="26" t="s">
        <v>189</v>
      </c>
      <c r="F105" s="24" t="s">
        <v>361</v>
      </c>
      <c r="G105" s="27">
        <v>45600</v>
      </c>
      <c r="H105" s="24" t="s">
        <v>362</v>
      </c>
      <c r="I105" s="24" t="s">
        <v>308</v>
      </c>
      <c r="J105" s="32"/>
    </row>
    <row r="106" s="4" customFormat="1" ht="54" spans="1:10">
      <c r="A106" s="23">
        <f>SUBTOTAL(103,$F$7:F106)*1</f>
        <v>82</v>
      </c>
      <c r="B106" s="24" t="s">
        <v>363</v>
      </c>
      <c r="C106" s="28" t="s">
        <v>364</v>
      </c>
      <c r="D106" s="24" t="s">
        <v>356</v>
      </c>
      <c r="E106" s="26" t="s">
        <v>189</v>
      </c>
      <c r="F106" s="24" t="s">
        <v>365</v>
      </c>
      <c r="G106" s="27">
        <v>11000</v>
      </c>
      <c r="H106" s="24" t="s">
        <v>366</v>
      </c>
      <c r="I106" s="24" t="s">
        <v>308</v>
      </c>
      <c r="J106" s="32"/>
    </row>
    <row r="107" s="4" customFormat="1" ht="159" customHeight="1" spans="1:10">
      <c r="A107" s="23">
        <f>SUBTOTAL(103,$F$7:F107)*1</f>
        <v>83</v>
      </c>
      <c r="B107" s="38" t="s">
        <v>367</v>
      </c>
      <c r="C107" s="39" t="s">
        <v>368</v>
      </c>
      <c r="D107" s="38" t="s">
        <v>369</v>
      </c>
      <c r="E107" s="26" t="s">
        <v>189</v>
      </c>
      <c r="F107" s="38" t="s">
        <v>370</v>
      </c>
      <c r="G107" s="27">
        <v>12000</v>
      </c>
      <c r="H107" s="38" t="s">
        <v>371</v>
      </c>
      <c r="I107" s="38" t="s">
        <v>308</v>
      </c>
      <c r="J107" s="32"/>
    </row>
    <row r="108" s="4" customFormat="1" ht="93" customHeight="1" spans="1:10">
      <c r="A108" s="23">
        <f>SUBTOTAL(103,$F$7:F108)*1</f>
        <v>84</v>
      </c>
      <c r="B108" s="38" t="s">
        <v>372</v>
      </c>
      <c r="C108" s="25" t="s">
        <v>373</v>
      </c>
      <c r="D108" s="24" t="s">
        <v>260</v>
      </c>
      <c r="E108" s="26" t="s">
        <v>189</v>
      </c>
      <c r="F108" s="24" t="s">
        <v>374</v>
      </c>
      <c r="G108" s="27">
        <v>10000</v>
      </c>
      <c r="H108" s="24" t="s">
        <v>375</v>
      </c>
      <c r="I108" s="24" t="s">
        <v>308</v>
      </c>
      <c r="J108" s="32"/>
    </row>
    <row r="109" s="4" customFormat="1" ht="54" spans="1:10">
      <c r="A109" s="23">
        <f>SUBTOTAL(103,$F$7:F109)*1</f>
        <v>85</v>
      </c>
      <c r="B109" s="24" t="s">
        <v>376</v>
      </c>
      <c r="C109" s="25" t="s">
        <v>377</v>
      </c>
      <c r="D109" s="24" t="s">
        <v>260</v>
      </c>
      <c r="E109" s="26" t="s">
        <v>189</v>
      </c>
      <c r="F109" s="24" t="s">
        <v>378</v>
      </c>
      <c r="G109" s="27">
        <v>12600</v>
      </c>
      <c r="H109" s="24" t="s">
        <v>379</v>
      </c>
      <c r="I109" s="24" t="s">
        <v>308</v>
      </c>
      <c r="J109" s="32"/>
    </row>
    <row r="110" s="4" customFormat="1" ht="54" spans="1:10">
      <c r="A110" s="23">
        <f>SUBTOTAL(103,$F$7:F110)*1</f>
        <v>86</v>
      </c>
      <c r="B110" s="24" t="s">
        <v>380</v>
      </c>
      <c r="C110" s="28" t="s">
        <v>381</v>
      </c>
      <c r="D110" s="24" t="s">
        <v>216</v>
      </c>
      <c r="E110" s="26" t="s">
        <v>189</v>
      </c>
      <c r="F110" s="24" t="s">
        <v>382</v>
      </c>
      <c r="G110" s="27">
        <v>13000</v>
      </c>
      <c r="H110" s="24" t="s">
        <v>383</v>
      </c>
      <c r="I110" s="24" t="s">
        <v>308</v>
      </c>
      <c r="J110" s="32"/>
    </row>
    <row r="111" s="4" customFormat="1" ht="54" spans="1:10">
      <c r="A111" s="23">
        <f>SUBTOTAL(103,$F$7:F111)*1</f>
        <v>87</v>
      </c>
      <c r="B111" s="38" t="s">
        <v>384</v>
      </c>
      <c r="C111" s="39" t="s">
        <v>385</v>
      </c>
      <c r="D111" s="38" t="s">
        <v>356</v>
      </c>
      <c r="E111" s="26" t="s">
        <v>189</v>
      </c>
      <c r="F111" s="38" t="s">
        <v>386</v>
      </c>
      <c r="G111" s="27">
        <v>120000</v>
      </c>
      <c r="H111" s="38" t="s">
        <v>387</v>
      </c>
      <c r="I111" s="38" t="s">
        <v>308</v>
      </c>
      <c r="J111" s="32"/>
    </row>
    <row r="112" s="4" customFormat="1" ht="54" spans="1:10">
      <c r="A112" s="23">
        <f>SUBTOTAL(103,$F$7:F112)*1</f>
        <v>88</v>
      </c>
      <c r="B112" s="24" t="s">
        <v>388</v>
      </c>
      <c r="C112" s="28" t="s">
        <v>389</v>
      </c>
      <c r="D112" s="24" t="s">
        <v>216</v>
      </c>
      <c r="E112" s="26" t="s">
        <v>189</v>
      </c>
      <c r="F112" s="24" t="s">
        <v>390</v>
      </c>
      <c r="G112" s="27">
        <v>20500</v>
      </c>
      <c r="H112" s="24" t="s">
        <v>391</v>
      </c>
      <c r="I112" s="24" t="s">
        <v>308</v>
      </c>
      <c r="J112" s="32"/>
    </row>
    <row r="113" s="4" customFormat="1" ht="67.5" spans="1:10">
      <c r="A113" s="23">
        <f>SUBTOTAL(103,$F$7:F113)*1</f>
        <v>89</v>
      </c>
      <c r="B113" s="24" t="s">
        <v>392</v>
      </c>
      <c r="C113" s="25" t="s">
        <v>393</v>
      </c>
      <c r="D113" s="24" t="s">
        <v>194</v>
      </c>
      <c r="E113" s="26" t="s">
        <v>189</v>
      </c>
      <c r="F113" s="24" t="s">
        <v>394</v>
      </c>
      <c r="G113" s="27">
        <v>40000</v>
      </c>
      <c r="H113" s="24" t="s">
        <v>395</v>
      </c>
      <c r="I113" s="38" t="s">
        <v>308</v>
      </c>
      <c r="J113" s="32"/>
    </row>
    <row r="114" s="4" customFormat="1" ht="67.5" spans="1:10">
      <c r="A114" s="23">
        <f>SUBTOTAL(103,$F$7:F114)*1</f>
        <v>90</v>
      </c>
      <c r="B114" s="24" t="s">
        <v>396</v>
      </c>
      <c r="C114" s="28" t="s">
        <v>397</v>
      </c>
      <c r="D114" s="24" t="s">
        <v>398</v>
      </c>
      <c r="E114" s="26" t="s">
        <v>189</v>
      </c>
      <c r="F114" s="24" t="s">
        <v>399</v>
      </c>
      <c r="G114" s="27">
        <v>23000</v>
      </c>
      <c r="H114" s="24" t="s">
        <v>400</v>
      </c>
      <c r="I114" s="24" t="s">
        <v>308</v>
      </c>
      <c r="J114" s="32"/>
    </row>
    <row r="115" s="4" customFormat="1" ht="40.5" spans="1:10">
      <c r="A115" s="23">
        <f>SUBTOTAL(103,$F$7:F115)*1</f>
        <v>91</v>
      </c>
      <c r="B115" s="24" t="s">
        <v>401</v>
      </c>
      <c r="C115" s="25" t="s">
        <v>402</v>
      </c>
      <c r="D115" s="24" t="s">
        <v>403</v>
      </c>
      <c r="E115" s="26" t="s">
        <v>189</v>
      </c>
      <c r="F115" s="24" t="s">
        <v>404</v>
      </c>
      <c r="G115" s="27">
        <v>23337</v>
      </c>
      <c r="H115" s="24" t="s">
        <v>405</v>
      </c>
      <c r="I115" s="24" t="s">
        <v>308</v>
      </c>
      <c r="J115" s="32"/>
    </row>
    <row r="116" s="4" customFormat="1" ht="67.5" spans="1:10">
      <c r="A116" s="23">
        <f>SUBTOTAL(103,$F$7:F116)*1</f>
        <v>92</v>
      </c>
      <c r="B116" s="24" t="s">
        <v>406</v>
      </c>
      <c r="C116" s="25" t="s">
        <v>407</v>
      </c>
      <c r="D116" s="24" t="s">
        <v>356</v>
      </c>
      <c r="E116" s="26" t="s">
        <v>189</v>
      </c>
      <c r="F116" s="24" t="s">
        <v>408</v>
      </c>
      <c r="G116" s="27">
        <v>26000</v>
      </c>
      <c r="H116" s="24" t="s">
        <v>409</v>
      </c>
      <c r="I116" s="24" t="s">
        <v>308</v>
      </c>
      <c r="J116" s="32"/>
    </row>
    <row r="117" s="4" customFormat="1" ht="54" customHeight="1" spans="1:10">
      <c r="A117" s="23">
        <f>SUBTOTAL(103,$F$7:F117)*1</f>
        <v>93</v>
      </c>
      <c r="B117" s="24" t="s">
        <v>410</v>
      </c>
      <c r="C117" s="25" t="s">
        <v>411</v>
      </c>
      <c r="D117" s="24" t="s">
        <v>211</v>
      </c>
      <c r="E117" s="26" t="s">
        <v>189</v>
      </c>
      <c r="F117" s="24" t="s">
        <v>412</v>
      </c>
      <c r="G117" s="27">
        <v>32229.3</v>
      </c>
      <c r="H117" s="24" t="s">
        <v>413</v>
      </c>
      <c r="I117" s="38" t="s">
        <v>308</v>
      </c>
      <c r="J117" s="32"/>
    </row>
    <row r="118" s="4" customFormat="1" ht="70" customHeight="1" spans="1:10">
      <c r="A118" s="23">
        <f>SUBTOTAL(103,$F$7:F118)*1</f>
        <v>94</v>
      </c>
      <c r="B118" s="24" t="s">
        <v>414</v>
      </c>
      <c r="C118" s="28" t="s">
        <v>415</v>
      </c>
      <c r="D118" s="24" t="s">
        <v>356</v>
      </c>
      <c r="E118" s="26" t="s">
        <v>189</v>
      </c>
      <c r="F118" s="24" t="s">
        <v>416</v>
      </c>
      <c r="G118" s="27">
        <v>20000</v>
      </c>
      <c r="H118" s="24" t="s">
        <v>417</v>
      </c>
      <c r="I118" s="24" t="s">
        <v>308</v>
      </c>
      <c r="J118" s="32"/>
    </row>
    <row r="119" s="4" customFormat="1" ht="68" customHeight="1" spans="1:10">
      <c r="A119" s="23">
        <f>SUBTOTAL(103,$F$7:F119)*1</f>
        <v>95</v>
      </c>
      <c r="B119" s="38" t="s">
        <v>418</v>
      </c>
      <c r="C119" s="25" t="s">
        <v>419</v>
      </c>
      <c r="D119" s="24" t="s">
        <v>199</v>
      </c>
      <c r="E119" s="26" t="s">
        <v>189</v>
      </c>
      <c r="F119" s="24" t="s">
        <v>420</v>
      </c>
      <c r="G119" s="27">
        <v>40000</v>
      </c>
      <c r="H119" s="24" t="s">
        <v>421</v>
      </c>
      <c r="I119" s="24" t="s">
        <v>308</v>
      </c>
      <c r="J119" s="32"/>
    </row>
    <row r="120" s="4" customFormat="1" ht="88" customHeight="1" spans="1:10">
      <c r="A120" s="23">
        <f>SUBTOTAL(103,$F$7:F120)*1</f>
        <v>96</v>
      </c>
      <c r="B120" s="24" t="s">
        <v>422</v>
      </c>
      <c r="C120" s="25" t="s">
        <v>423</v>
      </c>
      <c r="D120" s="24" t="s">
        <v>260</v>
      </c>
      <c r="E120" s="26" t="s">
        <v>189</v>
      </c>
      <c r="F120" s="24" t="s">
        <v>424</v>
      </c>
      <c r="G120" s="27">
        <v>79000</v>
      </c>
      <c r="H120" s="24" t="s">
        <v>425</v>
      </c>
      <c r="I120" s="24" t="s">
        <v>308</v>
      </c>
      <c r="J120" s="32"/>
    </row>
    <row r="121" s="4" customFormat="1" ht="54" spans="1:10">
      <c r="A121" s="23">
        <f>SUBTOTAL(103,$F$7:F121)*1</f>
        <v>97</v>
      </c>
      <c r="B121" s="24" t="s">
        <v>426</v>
      </c>
      <c r="C121" s="25" t="s">
        <v>427</v>
      </c>
      <c r="D121" s="24" t="s">
        <v>428</v>
      </c>
      <c r="E121" s="26" t="s">
        <v>189</v>
      </c>
      <c r="F121" s="24" t="s">
        <v>429</v>
      </c>
      <c r="G121" s="27">
        <v>10000</v>
      </c>
      <c r="H121" s="24" t="s">
        <v>430</v>
      </c>
      <c r="I121" s="24" t="s">
        <v>308</v>
      </c>
      <c r="J121" s="32"/>
    </row>
    <row r="122" s="4" customFormat="1" ht="67.5" spans="1:10">
      <c r="A122" s="23">
        <f>SUBTOTAL(103,$F$7:F122)*1</f>
        <v>98</v>
      </c>
      <c r="B122" s="24" t="s">
        <v>431</v>
      </c>
      <c r="C122" s="25" t="s">
        <v>432</v>
      </c>
      <c r="D122" s="24" t="s">
        <v>199</v>
      </c>
      <c r="E122" s="26" t="s">
        <v>189</v>
      </c>
      <c r="F122" s="24" t="s">
        <v>433</v>
      </c>
      <c r="G122" s="27">
        <v>100000</v>
      </c>
      <c r="H122" s="24" t="s">
        <v>434</v>
      </c>
      <c r="I122" s="24" t="s">
        <v>308</v>
      </c>
      <c r="J122" s="32"/>
    </row>
    <row r="123" s="4" customFormat="1" ht="54" spans="1:10">
      <c r="A123" s="23">
        <f>SUBTOTAL(103,$F$7:F123)*1</f>
        <v>99</v>
      </c>
      <c r="B123" s="24" t="s">
        <v>435</v>
      </c>
      <c r="C123" s="25" t="s">
        <v>436</v>
      </c>
      <c r="D123" s="24" t="s">
        <v>437</v>
      </c>
      <c r="E123" s="26" t="s">
        <v>17</v>
      </c>
      <c r="F123" s="24" t="s">
        <v>438</v>
      </c>
      <c r="G123" s="27">
        <v>121233</v>
      </c>
      <c r="H123" s="24" t="s">
        <v>439</v>
      </c>
      <c r="I123" s="24" t="s">
        <v>308</v>
      </c>
      <c r="J123" s="32"/>
    </row>
    <row r="124" s="4" customFormat="1" ht="54" spans="1:10">
      <c r="A124" s="23">
        <f>SUBTOTAL(103,$F$7:F124)*1</f>
        <v>100</v>
      </c>
      <c r="B124" s="24" t="s">
        <v>440</v>
      </c>
      <c r="C124" s="28" t="s">
        <v>441</v>
      </c>
      <c r="D124" s="24" t="s">
        <v>442</v>
      </c>
      <c r="E124" s="26" t="s">
        <v>17</v>
      </c>
      <c r="F124" s="24" t="s">
        <v>443</v>
      </c>
      <c r="G124" s="27">
        <v>80000</v>
      </c>
      <c r="H124" s="24" t="s">
        <v>444</v>
      </c>
      <c r="I124" s="24" t="s">
        <v>308</v>
      </c>
      <c r="J124" s="32"/>
    </row>
    <row r="125" s="4" customFormat="1" ht="40.5" spans="1:10">
      <c r="A125" s="23">
        <f>SUBTOTAL(103,$F$7:F125)*1</f>
        <v>101</v>
      </c>
      <c r="B125" s="24" t="s">
        <v>445</v>
      </c>
      <c r="C125" s="25" t="s">
        <v>446</v>
      </c>
      <c r="D125" s="24" t="s">
        <v>110</v>
      </c>
      <c r="E125" s="26" t="s">
        <v>17</v>
      </c>
      <c r="F125" s="24" t="s">
        <v>447</v>
      </c>
      <c r="G125" s="27">
        <v>12954</v>
      </c>
      <c r="H125" s="24" t="s">
        <v>448</v>
      </c>
      <c r="I125" s="24" t="s">
        <v>308</v>
      </c>
      <c r="J125" s="32"/>
    </row>
    <row r="126" s="4" customFormat="1" ht="67.5" spans="1:10">
      <c r="A126" s="23">
        <f>SUBTOTAL(103,$F$7:F126)*1</f>
        <v>102</v>
      </c>
      <c r="B126" s="24" t="s">
        <v>449</v>
      </c>
      <c r="C126" s="28" t="s">
        <v>450</v>
      </c>
      <c r="D126" s="24" t="s">
        <v>451</v>
      </c>
      <c r="E126" s="26" t="s">
        <v>300</v>
      </c>
      <c r="F126" s="24" t="s">
        <v>452</v>
      </c>
      <c r="G126" s="27">
        <v>15000</v>
      </c>
      <c r="H126" s="24" t="s">
        <v>453</v>
      </c>
      <c r="I126" s="24" t="s">
        <v>308</v>
      </c>
      <c r="J126" s="32"/>
    </row>
    <row r="127" s="3" customFormat="1" ht="30" customHeight="1" spans="1:10">
      <c r="A127" s="18" t="s">
        <v>454</v>
      </c>
      <c r="B127" s="20"/>
      <c r="C127" s="21">
        <f>COUNTA(A128:A150)</f>
        <v>23</v>
      </c>
      <c r="D127" s="20"/>
      <c r="E127" s="26"/>
      <c r="F127" s="20"/>
      <c r="G127" s="19">
        <f>SUM(按责任单位分!G128:G150)</f>
        <v>2839278.49</v>
      </c>
      <c r="H127" s="22"/>
      <c r="I127" s="22"/>
      <c r="J127" s="32"/>
    </row>
    <row r="128" s="4" customFormat="1" ht="40.5" spans="1:10">
      <c r="A128" s="23">
        <f>SUBTOTAL(103,$F$7:F128)*1</f>
        <v>103</v>
      </c>
      <c r="B128" s="24" t="s">
        <v>455</v>
      </c>
      <c r="C128" s="25" t="s">
        <v>456</v>
      </c>
      <c r="D128" s="24" t="s">
        <v>31</v>
      </c>
      <c r="E128" s="26" t="s">
        <v>32</v>
      </c>
      <c r="F128" s="24" t="s">
        <v>457</v>
      </c>
      <c r="G128" s="27">
        <v>1364200</v>
      </c>
      <c r="H128" s="24" t="s">
        <v>458</v>
      </c>
      <c r="I128" s="24" t="s">
        <v>454</v>
      </c>
      <c r="J128" s="32"/>
    </row>
    <row r="129" s="4" customFormat="1" ht="54" spans="1:10">
      <c r="A129" s="23">
        <f>SUBTOTAL(103,$F$7:F129)*1</f>
        <v>104</v>
      </c>
      <c r="B129" s="24" t="s">
        <v>459</v>
      </c>
      <c r="C129" s="25" t="s">
        <v>460</v>
      </c>
      <c r="D129" s="24" t="s">
        <v>226</v>
      </c>
      <c r="E129" s="26" t="s">
        <v>32</v>
      </c>
      <c r="F129" s="24" t="s">
        <v>461</v>
      </c>
      <c r="G129" s="27">
        <v>182161</v>
      </c>
      <c r="H129" s="24" t="s">
        <v>462</v>
      </c>
      <c r="I129" s="24" t="s">
        <v>454</v>
      </c>
      <c r="J129" s="32"/>
    </row>
    <row r="130" s="4" customFormat="1" ht="67.5" spans="1:10">
      <c r="A130" s="23">
        <f>SUBTOTAL(103,$F$7:F130)*1</f>
        <v>105</v>
      </c>
      <c r="B130" s="24" t="s">
        <v>463</v>
      </c>
      <c r="C130" s="25" t="s">
        <v>464</v>
      </c>
      <c r="D130" s="24" t="s">
        <v>173</v>
      </c>
      <c r="E130" s="26" t="s">
        <v>32</v>
      </c>
      <c r="F130" s="24" t="s">
        <v>465</v>
      </c>
      <c r="G130" s="27">
        <v>62010</v>
      </c>
      <c r="H130" s="24" t="s">
        <v>466</v>
      </c>
      <c r="I130" s="24" t="s">
        <v>454</v>
      </c>
      <c r="J130" s="32"/>
    </row>
    <row r="131" s="4" customFormat="1" ht="54" spans="1:10">
      <c r="A131" s="23">
        <f>SUBTOTAL(103,$F$7:F131)*1</f>
        <v>106</v>
      </c>
      <c r="B131" s="24" t="s">
        <v>467</v>
      </c>
      <c r="C131" s="25" t="s">
        <v>468</v>
      </c>
      <c r="D131" s="24" t="s">
        <v>226</v>
      </c>
      <c r="E131" s="26" t="s">
        <v>32</v>
      </c>
      <c r="F131" s="24" t="s">
        <v>469</v>
      </c>
      <c r="G131" s="27">
        <v>60040.85</v>
      </c>
      <c r="H131" s="24" t="s">
        <v>470</v>
      </c>
      <c r="I131" s="24" t="s">
        <v>454</v>
      </c>
      <c r="J131" s="32"/>
    </row>
    <row r="132" s="4" customFormat="1" ht="40.5" spans="1:10">
      <c r="A132" s="23">
        <f>SUBTOTAL(103,$F$7:F132)*1</f>
        <v>107</v>
      </c>
      <c r="B132" s="24" t="s">
        <v>471</v>
      </c>
      <c r="C132" s="25" t="s">
        <v>472</v>
      </c>
      <c r="D132" s="24" t="s">
        <v>146</v>
      </c>
      <c r="E132" s="26" t="s">
        <v>32</v>
      </c>
      <c r="F132" s="24" t="s">
        <v>473</v>
      </c>
      <c r="G132" s="27">
        <v>52500</v>
      </c>
      <c r="H132" s="24" t="s">
        <v>474</v>
      </c>
      <c r="I132" s="24" t="s">
        <v>454</v>
      </c>
      <c r="J132" s="32"/>
    </row>
    <row r="133" s="4" customFormat="1" ht="81" spans="1:10">
      <c r="A133" s="23">
        <f>SUBTOTAL(103,$F$7:F133)*1</f>
        <v>108</v>
      </c>
      <c r="B133" s="24" t="s">
        <v>475</v>
      </c>
      <c r="C133" s="28" t="s">
        <v>476</v>
      </c>
      <c r="D133" s="24" t="s">
        <v>146</v>
      </c>
      <c r="E133" s="26" t="s">
        <v>32</v>
      </c>
      <c r="F133" s="24" t="s">
        <v>477</v>
      </c>
      <c r="G133" s="27">
        <v>190000</v>
      </c>
      <c r="H133" s="24" t="s">
        <v>478</v>
      </c>
      <c r="I133" s="24" t="s">
        <v>454</v>
      </c>
      <c r="J133" s="32"/>
    </row>
    <row r="134" s="3" customFormat="1" ht="67.5" spans="1:11">
      <c r="A134" s="23">
        <f>SUBTOTAL(103,$F$7:F134)*1</f>
        <v>109</v>
      </c>
      <c r="B134" s="24" t="s">
        <v>479</v>
      </c>
      <c r="C134" s="25" t="s">
        <v>480</v>
      </c>
      <c r="D134" s="24" t="s">
        <v>481</v>
      </c>
      <c r="E134" s="26" t="s">
        <v>32</v>
      </c>
      <c r="F134" s="24" t="s">
        <v>482</v>
      </c>
      <c r="G134" s="27">
        <v>65567</v>
      </c>
      <c r="H134" s="24" t="s">
        <v>483</v>
      </c>
      <c r="I134" s="24" t="s">
        <v>454</v>
      </c>
      <c r="J134" s="32"/>
      <c r="K134" s="4"/>
    </row>
    <row r="135" s="3" customFormat="1" ht="40.5" spans="1:11">
      <c r="A135" s="23">
        <f>SUBTOTAL(103,$F$7:F135)*1</f>
        <v>110</v>
      </c>
      <c r="B135" s="24" t="s">
        <v>484</v>
      </c>
      <c r="C135" s="25" t="s">
        <v>485</v>
      </c>
      <c r="D135" s="24" t="s">
        <v>42</v>
      </c>
      <c r="E135" s="26" t="s">
        <v>32</v>
      </c>
      <c r="F135" s="24" t="s">
        <v>486</v>
      </c>
      <c r="G135" s="27">
        <v>51666</v>
      </c>
      <c r="H135" s="24" t="s">
        <v>487</v>
      </c>
      <c r="I135" s="24" t="s">
        <v>454</v>
      </c>
      <c r="J135" s="32"/>
      <c r="K135" s="4"/>
    </row>
    <row r="136" s="3" customFormat="1" ht="54" spans="1:11">
      <c r="A136" s="23">
        <f>SUBTOTAL(103,$F$7:F136)*1</f>
        <v>111</v>
      </c>
      <c r="B136" s="24" t="s">
        <v>488</v>
      </c>
      <c r="C136" s="25" t="s">
        <v>489</v>
      </c>
      <c r="D136" s="24" t="s">
        <v>490</v>
      </c>
      <c r="E136" s="26" t="s">
        <v>189</v>
      </c>
      <c r="F136" s="24" t="s">
        <v>491</v>
      </c>
      <c r="G136" s="27">
        <v>100000</v>
      </c>
      <c r="H136" s="24" t="s">
        <v>492</v>
      </c>
      <c r="I136" s="24" t="s">
        <v>454</v>
      </c>
      <c r="J136" s="32"/>
      <c r="K136" s="4"/>
    </row>
    <row r="137" s="3" customFormat="1" ht="54" spans="1:11">
      <c r="A137" s="23">
        <f>SUBTOTAL(103,$F$7:F137)*1</f>
        <v>112</v>
      </c>
      <c r="B137" s="24" t="s">
        <v>493</v>
      </c>
      <c r="C137" s="25" t="s">
        <v>494</v>
      </c>
      <c r="D137" s="24" t="s">
        <v>260</v>
      </c>
      <c r="E137" s="26" t="s">
        <v>189</v>
      </c>
      <c r="F137" s="24" t="s">
        <v>495</v>
      </c>
      <c r="G137" s="27">
        <v>35000</v>
      </c>
      <c r="H137" s="24" t="s">
        <v>496</v>
      </c>
      <c r="I137" s="24" t="s">
        <v>454</v>
      </c>
      <c r="J137" s="32"/>
      <c r="K137" s="4"/>
    </row>
    <row r="138" s="3" customFormat="1" ht="54" spans="1:11">
      <c r="A138" s="23">
        <f>SUBTOTAL(103,$F$7:F138)*1</f>
        <v>113</v>
      </c>
      <c r="B138" s="38" t="s">
        <v>497</v>
      </c>
      <c r="C138" s="25" t="s">
        <v>498</v>
      </c>
      <c r="D138" s="24" t="s">
        <v>499</v>
      </c>
      <c r="E138" s="26" t="s">
        <v>189</v>
      </c>
      <c r="F138" s="24" t="s">
        <v>500</v>
      </c>
      <c r="G138" s="27">
        <v>50693.44</v>
      </c>
      <c r="H138" s="24" t="s">
        <v>501</v>
      </c>
      <c r="I138" s="24" t="s">
        <v>454</v>
      </c>
      <c r="J138" s="32"/>
      <c r="K138" s="4"/>
    </row>
    <row r="139" s="3" customFormat="1" ht="54" spans="1:11">
      <c r="A139" s="23">
        <f>SUBTOTAL(103,$F$7:F139)*1</f>
        <v>114</v>
      </c>
      <c r="B139" s="24" t="s">
        <v>502</v>
      </c>
      <c r="C139" s="25" t="s">
        <v>503</v>
      </c>
      <c r="D139" s="24" t="s">
        <v>199</v>
      </c>
      <c r="E139" s="26" t="s">
        <v>189</v>
      </c>
      <c r="F139" s="24" t="s">
        <v>504</v>
      </c>
      <c r="G139" s="27">
        <v>54000</v>
      </c>
      <c r="H139" s="24" t="s">
        <v>505</v>
      </c>
      <c r="I139" s="24" t="s">
        <v>454</v>
      </c>
      <c r="J139" s="32"/>
      <c r="K139" s="4"/>
    </row>
    <row r="140" s="3" customFormat="1" ht="54" spans="1:11">
      <c r="A140" s="23">
        <f>SUBTOTAL(103,$F$7:F140)*1</f>
        <v>115</v>
      </c>
      <c r="B140" s="38" t="s">
        <v>506</v>
      </c>
      <c r="C140" s="39" t="s">
        <v>507</v>
      </c>
      <c r="D140" s="38" t="s">
        <v>508</v>
      </c>
      <c r="E140" s="26" t="s">
        <v>189</v>
      </c>
      <c r="F140" s="38" t="s">
        <v>509</v>
      </c>
      <c r="G140" s="27">
        <v>50000</v>
      </c>
      <c r="H140" s="38" t="s">
        <v>510</v>
      </c>
      <c r="I140" s="38" t="s">
        <v>454</v>
      </c>
      <c r="J140" s="32"/>
      <c r="K140" s="4"/>
    </row>
    <row r="141" s="3" customFormat="1" ht="54" spans="1:11">
      <c r="A141" s="23">
        <f>SUBTOTAL(103,$F$7:F141)*1</f>
        <v>116</v>
      </c>
      <c r="B141" s="24" t="s">
        <v>511</v>
      </c>
      <c r="C141" s="25" t="s">
        <v>512</v>
      </c>
      <c r="D141" s="24" t="s">
        <v>513</v>
      </c>
      <c r="E141" s="26" t="s">
        <v>189</v>
      </c>
      <c r="F141" s="24" t="s">
        <v>514</v>
      </c>
      <c r="G141" s="27">
        <v>10000</v>
      </c>
      <c r="H141" s="24" t="s">
        <v>515</v>
      </c>
      <c r="I141" s="24" t="s">
        <v>454</v>
      </c>
      <c r="J141" s="32"/>
      <c r="K141" s="4"/>
    </row>
    <row r="142" s="3" customFormat="1" ht="67.5" spans="1:11">
      <c r="A142" s="23">
        <f>SUBTOTAL(103,$F$7:F142)*1</f>
        <v>117</v>
      </c>
      <c r="B142" s="24" t="s">
        <v>516</v>
      </c>
      <c r="C142" s="25" t="s">
        <v>517</v>
      </c>
      <c r="D142" s="24" t="s">
        <v>403</v>
      </c>
      <c r="E142" s="26" t="s">
        <v>189</v>
      </c>
      <c r="F142" s="24" t="s">
        <v>518</v>
      </c>
      <c r="G142" s="27">
        <v>39637.84</v>
      </c>
      <c r="H142" s="24" t="s">
        <v>519</v>
      </c>
      <c r="I142" s="24" t="s">
        <v>454</v>
      </c>
      <c r="J142" s="32"/>
      <c r="K142" s="4"/>
    </row>
    <row r="143" s="3" customFormat="1" ht="54" spans="1:11">
      <c r="A143" s="23">
        <f>SUBTOTAL(103,$F$7:F143)*1</f>
        <v>118</v>
      </c>
      <c r="B143" s="24" t="s">
        <v>520</v>
      </c>
      <c r="C143" s="25" t="s">
        <v>521</v>
      </c>
      <c r="D143" s="24" t="s">
        <v>199</v>
      </c>
      <c r="E143" s="26" t="s">
        <v>189</v>
      </c>
      <c r="F143" s="24" t="s">
        <v>522</v>
      </c>
      <c r="G143" s="27">
        <v>15000</v>
      </c>
      <c r="H143" s="24" t="s">
        <v>523</v>
      </c>
      <c r="I143" s="24" t="s">
        <v>454</v>
      </c>
      <c r="J143" s="32"/>
      <c r="K143" s="4"/>
    </row>
    <row r="144" s="3" customFormat="1" ht="40.5" spans="1:11">
      <c r="A144" s="23">
        <f>SUBTOTAL(103,$F$7:F144)*1</f>
        <v>119</v>
      </c>
      <c r="B144" s="24" t="s">
        <v>524</v>
      </c>
      <c r="C144" s="25" t="s">
        <v>525</v>
      </c>
      <c r="D144" s="24" t="s">
        <v>199</v>
      </c>
      <c r="E144" s="26" t="s">
        <v>189</v>
      </c>
      <c r="F144" s="24" t="s">
        <v>526</v>
      </c>
      <c r="G144" s="27">
        <v>100000</v>
      </c>
      <c r="H144" s="24" t="s">
        <v>527</v>
      </c>
      <c r="I144" s="24" t="s">
        <v>454</v>
      </c>
      <c r="J144" s="32"/>
      <c r="K144" s="4"/>
    </row>
    <row r="145" s="3" customFormat="1" ht="40.5" spans="1:11">
      <c r="A145" s="23">
        <f>SUBTOTAL(103,$F$7:F145)*1</f>
        <v>120</v>
      </c>
      <c r="B145" s="24" t="s">
        <v>528</v>
      </c>
      <c r="C145" s="25" t="s">
        <v>529</v>
      </c>
      <c r="D145" s="24" t="s">
        <v>347</v>
      </c>
      <c r="E145" s="26" t="s">
        <v>189</v>
      </c>
      <c r="F145" s="24" t="s">
        <v>530</v>
      </c>
      <c r="G145" s="27">
        <v>30000</v>
      </c>
      <c r="H145" s="24" t="s">
        <v>531</v>
      </c>
      <c r="I145" s="24" t="s">
        <v>454</v>
      </c>
      <c r="J145" s="32"/>
      <c r="K145" s="4"/>
    </row>
    <row r="146" s="3" customFormat="1" ht="54" spans="1:11">
      <c r="A146" s="23">
        <f>SUBTOTAL(103,$F$7:F146)*1</f>
        <v>121</v>
      </c>
      <c r="B146" s="24" t="s">
        <v>532</v>
      </c>
      <c r="C146" s="25" t="s">
        <v>533</v>
      </c>
      <c r="D146" s="24" t="s">
        <v>499</v>
      </c>
      <c r="E146" s="26" t="s">
        <v>189</v>
      </c>
      <c r="F146" s="24" t="s">
        <v>534</v>
      </c>
      <c r="G146" s="27">
        <v>68190</v>
      </c>
      <c r="H146" s="24" t="s">
        <v>535</v>
      </c>
      <c r="I146" s="24" t="s">
        <v>454</v>
      </c>
      <c r="J146" s="32"/>
      <c r="K146" s="4"/>
    </row>
    <row r="147" s="3" customFormat="1" ht="67.5" spans="1:11">
      <c r="A147" s="23">
        <f>SUBTOTAL(103,$F$7:F147)*1</f>
        <v>122</v>
      </c>
      <c r="B147" s="24" t="s">
        <v>536</v>
      </c>
      <c r="C147" s="25" t="s">
        <v>537</v>
      </c>
      <c r="D147" s="24" t="s">
        <v>211</v>
      </c>
      <c r="E147" s="26" t="s">
        <v>189</v>
      </c>
      <c r="F147" s="24" t="s">
        <v>538</v>
      </c>
      <c r="G147" s="27">
        <v>10800</v>
      </c>
      <c r="H147" s="24" t="s">
        <v>539</v>
      </c>
      <c r="I147" s="24" t="s">
        <v>454</v>
      </c>
      <c r="J147" s="32"/>
      <c r="K147" s="4"/>
    </row>
    <row r="148" s="3" customFormat="1" ht="54" spans="1:11">
      <c r="A148" s="23">
        <f>SUBTOTAL(103,$F$7:F148)*1</f>
        <v>123</v>
      </c>
      <c r="B148" s="24" t="s">
        <v>540</v>
      </c>
      <c r="C148" s="25" t="s">
        <v>541</v>
      </c>
      <c r="D148" s="24" t="s">
        <v>499</v>
      </c>
      <c r="E148" s="26" t="s">
        <v>189</v>
      </c>
      <c r="F148" s="24" t="s">
        <v>542</v>
      </c>
      <c r="G148" s="27">
        <v>25677.16</v>
      </c>
      <c r="H148" s="24" t="s">
        <v>543</v>
      </c>
      <c r="I148" s="24" t="s">
        <v>454</v>
      </c>
      <c r="J148" s="32"/>
      <c r="K148" s="4"/>
    </row>
    <row r="149" s="3" customFormat="1" ht="27" spans="1:11">
      <c r="A149" s="23">
        <f>SUBTOTAL(103,$F$7:F149)*1</f>
        <v>124</v>
      </c>
      <c r="B149" s="24" t="s">
        <v>544</v>
      </c>
      <c r="C149" s="25" t="s">
        <v>545</v>
      </c>
      <c r="D149" s="24" t="s">
        <v>110</v>
      </c>
      <c r="E149" s="26" t="s">
        <v>17</v>
      </c>
      <c r="F149" s="24" t="s">
        <v>546</v>
      </c>
      <c r="G149" s="27">
        <v>91946.2</v>
      </c>
      <c r="H149" s="24" t="s">
        <v>547</v>
      </c>
      <c r="I149" s="24" t="s">
        <v>454</v>
      </c>
      <c r="J149" s="32"/>
      <c r="K149" s="4"/>
    </row>
    <row r="150" s="3" customFormat="1" ht="27" spans="1:11">
      <c r="A150" s="23">
        <f>SUBTOTAL(103,$F$7:F150)*1</f>
        <v>125</v>
      </c>
      <c r="B150" s="24" t="s">
        <v>548</v>
      </c>
      <c r="C150" s="25" t="s">
        <v>549</v>
      </c>
      <c r="D150" s="24" t="s">
        <v>110</v>
      </c>
      <c r="E150" s="26" t="s">
        <v>17</v>
      </c>
      <c r="F150" s="24" t="s">
        <v>550</v>
      </c>
      <c r="G150" s="27">
        <v>130189</v>
      </c>
      <c r="H150" s="24" t="s">
        <v>551</v>
      </c>
      <c r="I150" s="24" t="s">
        <v>454</v>
      </c>
      <c r="J150" s="32"/>
      <c r="K150" s="4"/>
    </row>
    <row r="151" s="3" customFormat="1" ht="30" customHeight="1" spans="1:10">
      <c r="A151" s="18" t="s">
        <v>552</v>
      </c>
      <c r="B151" s="20"/>
      <c r="C151" s="21">
        <f>COUNTA(A152:A165)</f>
        <v>14</v>
      </c>
      <c r="D151" s="20"/>
      <c r="E151" s="26"/>
      <c r="F151" s="20"/>
      <c r="G151" s="19">
        <f>SUM(按责任单位分!G152:G165)</f>
        <v>884058.09</v>
      </c>
      <c r="H151" s="22"/>
      <c r="I151" s="22"/>
      <c r="J151" s="32"/>
    </row>
    <row r="152" s="7" customFormat="1" ht="94.5" spans="1:10">
      <c r="A152" s="23">
        <f>SUBTOTAL(103,$F$7:F152)*1</f>
        <v>126</v>
      </c>
      <c r="B152" s="38" t="s">
        <v>553</v>
      </c>
      <c r="C152" s="25" t="s">
        <v>554</v>
      </c>
      <c r="D152" s="38" t="s">
        <v>173</v>
      </c>
      <c r="E152" s="26" t="s">
        <v>32</v>
      </c>
      <c r="F152" s="24" t="s">
        <v>555</v>
      </c>
      <c r="G152" s="27">
        <v>80965</v>
      </c>
      <c r="H152" s="24" t="s">
        <v>556</v>
      </c>
      <c r="I152" s="24" t="s">
        <v>552</v>
      </c>
      <c r="J152" s="32"/>
    </row>
    <row r="153" s="7" customFormat="1" ht="67.5" spans="1:10">
      <c r="A153" s="23">
        <f>SUBTOTAL(103,$F$7:F153)*1</f>
        <v>127</v>
      </c>
      <c r="B153" s="24" t="s">
        <v>557</v>
      </c>
      <c r="C153" s="25" t="s">
        <v>558</v>
      </c>
      <c r="D153" s="24" t="s">
        <v>559</v>
      </c>
      <c r="E153" s="26" t="s">
        <v>32</v>
      </c>
      <c r="F153" s="24" t="s">
        <v>560</v>
      </c>
      <c r="G153" s="27">
        <v>12952</v>
      </c>
      <c r="H153" s="24" t="s">
        <v>561</v>
      </c>
      <c r="I153" s="24" t="s">
        <v>552</v>
      </c>
      <c r="J153" s="32"/>
    </row>
    <row r="154" s="3" customFormat="1" ht="67.5" spans="1:10">
      <c r="A154" s="23">
        <f>SUBTOTAL(103,$F$7:F154)*1</f>
        <v>128</v>
      </c>
      <c r="B154" s="38" t="s">
        <v>562</v>
      </c>
      <c r="C154" s="25" t="s">
        <v>563</v>
      </c>
      <c r="D154" s="24" t="s">
        <v>481</v>
      </c>
      <c r="E154" s="26" t="s">
        <v>32</v>
      </c>
      <c r="F154" s="24" t="s">
        <v>564</v>
      </c>
      <c r="G154" s="27">
        <v>59897</v>
      </c>
      <c r="H154" s="24" t="s">
        <v>561</v>
      </c>
      <c r="I154" s="24" t="s">
        <v>552</v>
      </c>
      <c r="J154" s="32"/>
    </row>
    <row r="155" s="3" customFormat="1" ht="67.5" spans="1:10">
      <c r="A155" s="23">
        <f>SUBTOTAL(103,$F$7:F155)*1</f>
        <v>129</v>
      </c>
      <c r="B155" s="24" t="s">
        <v>565</v>
      </c>
      <c r="C155" s="25" t="s">
        <v>566</v>
      </c>
      <c r="D155" s="24" t="s">
        <v>221</v>
      </c>
      <c r="E155" s="26" t="s">
        <v>32</v>
      </c>
      <c r="F155" s="24" t="s">
        <v>567</v>
      </c>
      <c r="G155" s="27">
        <v>34975</v>
      </c>
      <c r="H155" s="24" t="s">
        <v>568</v>
      </c>
      <c r="I155" s="40" t="s">
        <v>552</v>
      </c>
      <c r="J155" s="32"/>
    </row>
    <row r="156" s="3" customFormat="1" ht="105" customHeight="1" spans="1:10">
      <c r="A156" s="23">
        <f>SUBTOTAL(103,$F$7:F156)*1</f>
        <v>130</v>
      </c>
      <c r="B156" s="24" t="s">
        <v>569</v>
      </c>
      <c r="C156" s="25" t="s">
        <v>570</v>
      </c>
      <c r="D156" s="24" t="s">
        <v>221</v>
      </c>
      <c r="E156" s="26" t="s">
        <v>32</v>
      </c>
      <c r="F156" s="24" t="s">
        <v>571</v>
      </c>
      <c r="G156" s="27">
        <v>57972.09</v>
      </c>
      <c r="H156" s="24" t="s">
        <v>572</v>
      </c>
      <c r="I156" s="24" t="s">
        <v>552</v>
      </c>
      <c r="J156" s="32"/>
    </row>
    <row r="157" s="3" customFormat="1" ht="62" customHeight="1" spans="1:10">
      <c r="A157" s="23">
        <f>SUBTOTAL(103,$F$7:F157)*1</f>
        <v>131</v>
      </c>
      <c r="B157" s="24" t="s">
        <v>573</v>
      </c>
      <c r="C157" s="25" t="s">
        <v>574</v>
      </c>
      <c r="D157" s="24" t="s">
        <v>86</v>
      </c>
      <c r="E157" s="26" t="s">
        <v>32</v>
      </c>
      <c r="F157" s="24" t="s">
        <v>575</v>
      </c>
      <c r="G157" s="27">
        <v>45706</v>
      </c>
      <c r="H157" s="24" t="s">
        <v>576</v>
      </c>
      <c r="I157" s="24" t="s">
        <v>552</v>
      </c>
      <c r="J157" s="32"/>
    </row>
    <row r="158" s="3" customFormat="1" ht="127" customHeight="1" spans="1:10">
      <c r="A158" s="23">
        <f>SUBTOTAL(103,$F$7:F158)*1</f>
        <v>132</v>
      </c>
      <c r="B158" s="24" t="s">
        <v>577</v>
      </c>
      <c r="C158" s="25" t="s">
        <v>578</v>
      </c>
      <c r="D158" s="24" t="s">
        <v>173</v>
      </c>
      <c r="E158" s="26" t="s">
        <v>32</v>
      </c>
      <c r="F158" s="24" t="s">
        <v>579</v>
      </c>
      <c r="G158" s="27">
        <v>201265</v>
      </c>
      <c r="H158" s="24" t="s">
        <v>580</v>
      </c>
      <c r="I158" s="24" t="s">
        <v>552</v>
      </c>
      <c r="J158" s="32"/>
    </row>
    <row r="159" s="3" customFormat="1" ht="124" customHeight="1" spans="1:10">
      <c r="A159" s="23">
        <f>SUBTOTAL(103,$F$7:F159)*1</f>
        <v>133</v>
      </c>
      <c r="B159" s="38" t="s">
        <v>581</v>
      </c>
      <c r="C159" s="25" t="s">
        <v>582</v>
      </c>
      <c r="D159" s="24" t="s">
        <v>86</v>
      </c>
      <c r="E159" s="26" t="s">
        <v>32</v>
      </c>
      <c r="F159" s="24" t="s">
        <v>583</v>
      </c>
      <c r="G159" s="27">
        <v>18983</v>
      </c>
      <c r="H159" s="24" t="s">
        <v>584</v>
      </c>
      <c r="I159" s="24" t="s">
        <v>552</v>
      </c>
      <c r="J159" s="32"/>
    </row>
    <row r="160" s="3" customFormat="1" ht="73" customHeight="1" spans="1:10">
      <c r="A160" s="23">
        <f>SUBTOTAL(103,$F$7:F160)*1</f>
        <v>134</v>
      </c>
      <c r="B160" s="24" t="s">
        <v>585</v>
      </c>
      <c r="C160" s="25" t="s">
        <v>586</v>
      </c>
      <c r="D160" s="24" t="s">
        <v>281</v>
      </c>
      <c r="E160" s="26" t="s">
        <v>189</v>
      </c>
      <c r="F160" s="24" t="s">
        <v>587</v>
      </c>
      <c r="G160" s="27">
        <v>17900</v>
      </c>
      <c r="H160" s="24" t="s">
        <v>588</v>
      </c>
      <c r="I160" s="24" t="s">
        <v>552</v>
      </c>
      <c r="J160" s="32"/>
    </row>
    <row r="161" s="3" customFormat="1" ht="67.5" spans="1:10">
      <c r="A161" s="23">
        <f>SUBTOTAL(103,$F$7:F161)*1</f>
        <v>135</v>
      </c>
      <c r="B161" s="24" t="s">
        <v>589</v>
      </c>
      <c r="C161" s="25" t="s">
        <v>590</v>
      </c>
      <c r="D161" s="24" t="s">
        <v>591</v>
      </c>
      <c r="E161" s="26" t="s">
        <v>189</v>
      </c>
      <c r="F161" s="24" t="s">
        <v>592</v>
      </c>
      <c r="G161" s="27">
        <v>15000</v>
      </c>
      <c r="H161" s="24" t="s">
        <v>593</v>
      </c>
      <c r="I161" s="24" t="s">
        <v>552</v>
      </c>
      <c r="J161" s="32"/>
    </row>
    <row r="162" s="3" customFormat="1" ht="156" customHeight="1" spans="1:10">
      <c r="A162" s="23">
        <f>SUBTOTAL(103,$F$7:F162)*1</f>
        <v>136</v>
      </c>
      <c r="B162" s="24" t="s">
        <v>594</v>
      </c>
      <c r="C162" s="25" t="s">
        <v>595</v>
      </c>
      <c r="D162" s="24" t="s">
        <v>281</v>
      </c>
      <c r="E162" s="26" t="s">
        <v>189</v>
      </c>
      <c r="F162" s="24" t="s">
        <v>596</v>
      </c>
      <c r="G162" s="27">
        <v>80000</v>
      </c>
      <c r="H162" s="24" t="s">
        <v>597</v>
      </c>
      <c r="I162" s="24" t="s">
        <v>552</v>
      </c>
      <c r="J162" s="32"/>
    </row>
    <row r="163" s="3" customFormat="1" ht="54" spans="1:10">
      <c r="A163" s="23">
        <f>SUBTOTAL(103,$F$7:F163)*1</f>
        <v>137</v>
      </c>
      <c r="B163" s="24" t="s">
        <v>598</v>
      </c>
      <c r="C163" s="25" t="s">
        <v>599</v>
      </c>
      <c r="D163" s="24" t="s">
        <v>199</v>
      </c>
      <c r="E163" s="26" t="s">
        <v>189</v>
      </c>
      <c r="F163" s="24" t="s">
        <v>600</v>
      </c>
      <c r="G163" s="27">
        <v>30000</v>
      </c>
      <c r="H163" s="24" t="s">
        <v>601</v>
      </c>
      <c r="I163" s="24" t="s">
        <v>552</v>
      </c>
      <c r="J163" s="32"/>
    </row>
    <row r="164" s="1" customFormat="1" ht="40.5" spans="1:10">
      <c r="A164" s="23">
        <f>SUBTOTAL(103,$F$7:F164)*1</f>
        <v>138</v>
      </c>
      <c r="B164" s="24" t="s">
        <v>602</v>
      </c>
      <c r="C164" s="25" t="s">
        <v>603</v>
      </c>
      <c r="D164" s="24" t="s">
        <v>16</v>
      </c>
      <c r="E164" s="26" t="s">
        <v>17</v>
      </c>
      <c r="F164" s="24" t="s">
        <v>604</v>
      </c>
      <c r="G164" s="27">
        <v>150000</v>
      </c>
      <c r="H164" s="24" t="s">
        <v>605</v>
      </c>
      <c r="I164" s="24" t="s">
        <v>552</v>
      </c>
      <c r="J164" s="32"/>
    </row>
    <row r="165" s="1" customFormat="1" ht="54" spans="1:10">
      <c r="A165" s="23">
        <f>SUBTOTAL(103,$F$7:F165)*1</f>
        <v>139</v>
      </c>
      <c r="B165" s="24" t="s">
        <v>606</v>
      </c>
      <c r="C165" s="25" t="s">
        <v>607</v>
      </c>
      <c r="D165" s="24" t="s">
        <v>16</v>
      </c>
      <c r="E165" s="26" t="s">
        <v>17</v>
      </c>
      <c r="F165" s="24" t="s">
        <v>608</v>
      </c>
      <c r="G165" s="27">
        <v>78443</v>
      </c>
      <c r="H165" s="24" t="s">
        <v>609</v>
      </c>
      <c r="I165" s="24" t="s">
        <v>552</v>
      </c>
      <c r="J165" s="32"/>
    </row>
    <row r="166" s="3" customFormat="1" ht="30" customHeight="1" spans="1:10">
      <c r="A166" s="18" t="s">
        <v>610</v>
      </c>
      <c r="B166" s="20"/>
      <c r="C166" s="21">
        <f>COUNTA(A167:A184)</f>
        <v>18</v>
      </c>
      <c r="D166" s="20"/>
      <c r="E166" s="26"/>
      <c r="F166" s="20"/>
      <c r="G166" s="19">
        <f>SUM(按责任单位分!G167:G184)</f>
        <v>710169.02</v>
      </c>
      <c r="H166" s="22"/>
      <c r="I166" s="22"/>
      <c r="J166" s="32"/>
    </row>
    <row r="167" s="3" customFormat="1" ht="54" spans="1:10">
      <c r="A167" s="23">
        <f>SUBTOTAL(103,$F$7:F167)*1</f>
        <v>140</v>
      </c>
      <c r="B167" s="24" t="s">
        <v>611</v>
      </c>
      <c r="C167" s="25" t="s">
        <v>612</v>
      </c>
      <c r="D167" s="24" t="s">
        <v>86</v>
      </c>
      <c r="E167" s="26" t="s">
        <v>32</v>
      </c>
      <c r="F167" s="24" t="s">
        <v>613</v>
      </c>
      <c r="G167" s="27">
        <v>17292.74</v>
      </c>
      <c r="H167" s="24" t="s">
        <v>614</v>
      </c>
      <c r="I167" s="24" t="s">
        <v>610</v>
      </c>
      <c r="J167" s="32"/>
    </row>
    <row r="168" s="3" customFormat="1" ht="67.5" spans="1:10">
      <c r="A168" s="23">
        <f>SUBTOTAL(103,$F$7:F168)*1</f>
        <v>141</v>
      </c>
      <c r="B168" s="24" t="s">
        <v>615</v>
      </c>
      <c r="C168" s="25" t="s">
        <v>616</v>
      </c>
      <c r="D168" s="24" t="s">
        <v>120</v>
      </c>
      <c r="E168" s="26" t="s">
        <v>32</v>
      </c>
      <c r="F168" s="24" t="s">
        <v>617</v>
      </c>
      <c r="G168" s="27">
        <v>36620</v>
      </c>
      <c r="H168" s="24" t="s">
        <v>618</v>
      </c>
      <c r="I168" s="24" t="s">
        <v>610</v>
      </c>
      <c r="J168" s="32"/>
    </row>
    <row r="169" s="3" customFormat="1" ht="40.5" spans="1:10">
      <c r="A169" s="23">
        <f>SUBTOTAL(103,$F$7:F169)*1</f>
        <v>142</v>
      </c>
      <c r="B169" s="24" t="s">
        <v>619</v>
      </c>
      <c r="C169" s="25" t="s">
        <v>620</v>
      </c>
      <c r="D169" s="24" t="s">
        <v>120</v>
      </c>
      <c r="E169" s="26" t="s">
        <v>32</v>
      </c>
      <c r="F169" s="24" t="s">
        <v>621</v>
      </c>
      <c r="G169" s="27">
        <v>10150</v>
      </c>
      <c r="H169" s="24" t="s">
        <v>622</v>
      </c>
      <c r="I169" s="24" t="s">
        <v>610</v>
      </c>
      <c r="J169" s="32"/>
    </row>
    <row r="170" s="3" customFormat="1" ht="54" spans="1:10">
      <c r="A170" s="23">
        <f>SUBTOTAL(103,$F$7:F170)*1</f>
        <v>143</v>
      </c>
      <c r="B170" s="24" t="s">
        <v>623</v>
      </c>
      <c r="C170" s="25" t="s">
        <v>624</v>
      </c>
      <c r="D170" s="24" t="s">
        <v>173</v>
      </c>
      <c r="E170" s="26" t="s">
        <v>32</v>
      </c>
      <c r="F170" s="24" t="s">
        <v>625</v>
      </c>
      <c r="G170" s="27">
        <v>19000</v>
      </c>
      <c r="H170" s="24" t="s">
        <v>626</v>
      </c>
      <c r="I170" s="24" t="s">
        <v>610</v>
      </c>
      <c r="J170" s="32"/>
    </row>
    <row r="171" s="3" customFormat="1" ht="67.5" spans="1:10">
      <c r="A171" s="23">
        <f>SUBTOTAL(103,$F$7:F171)*1</f>
        <v>144</v>
      </c>
      <c r="B171" s="38" t="s">
        <v>627</v>
      </c>
      <c r="C171" s="25" t="s">
        <v>628</v>
      </c>
      <c r="D171" s="38" t="s">
        <v>629</v>
      </c>
      <c r="E171" s="26" t="s">
        <v>32</v>
      </c>
      <c r="F171" s="24" t="s">
        <v>630</v>
      </c>
      <c r="G171" s="27">
        <v>38814</v>
      </c>
      <c r="H171" s="24" t="s">
        <v>631</v>
      </c>
      <c r="I171" s="24" t="s">
        <v>610</v>
      </c>
      <c r="J171" s="32"/>
    </row>
    <row r="172" s="3" customFormat="1" ht="69" customHeight="1" spans="1:10">
      <c r="A172" s="23">
        <f>SUBTOTAL(103,$F$7:F172)*1</f>
        <v>145</v>
      </c>
      <c r="B172" s="24" t="s">
        <v>632</v>
      </c>
      <c r="C172" s="25" t="s">
        <v>633</v>
      </c>
      <c r="D172" s="24" t="s">
        <v>37</v>
      </c>
      <c r="E172" s="26" t="s">
        <v>32</v>
      </c>
      <c r="F172" s="24" t="s">
        <v>634</v>
      </c>
      <c r="G172" s="27">
        <v>43400</v>
      </c>
      <c r="H172" s="24" t="s">
        <v>635</v>
      </c>
      <c r="I172" s="24" t="s">
        <v>610</v>
      </c>
      <c r="J172" s="32"/>
    </row>
    <row r="173" s="3" customFormat="1" ht="69" customHeight="1" spans="1:10">
      <c r="A173" s="23">
        <f>SUBTOTAL(103,$F$7:F173)*1</f>
        <v>146</v>
      </c>
      <c r="B173" s="24" t="s">
        <v>636</v>
      </c>
      <c r="C173" s="25" t="s">
        <v>637</v>
      </c>
      <c r="D173" s="24" t="s">
        <v>499</v>
      </c>
      <c r="E173" s="26" t="s">
        <v>189</v>
      </c>
      <c r="F173" s="24" t="s">
        <v>638</v>
      </c>
      <c r="G173" s="27">
        <v>96100</v>
      </c>
      <c r="H173" s="24" t="s">
        <v>639</v>
      </c>
      <c r="I173" s="24" t="s">
        <v>610</v>
      </c>
      <c r="J173" s="32"/>
    </row>
    <row r="174" s="3" customFormat="1" ht="94.5" spans="1:10">
      <c r="A174" s="23">
        <f>SUBTOTAL(103,$F$7:F174)*1</f>
        <v>147</v>
      </c>
      <c r="B174" s="38" t="s">
        <v>640</v>
      </c>
      <c r="C174" s="25" t="s">
        <v>641</v>
      </c>
      <c r="D174" s="24" t="s">
        <v>199</v>
      </c>
      <c r="E174" s="26" t="s">
        <v>189</v>
      </c>
      <c r="F174" s="24" t="s">
        <v>642</v>
      </c>
      <c r="G174" s="27">
        <v>34200</v>
      </c>
      <c r="H174" s="24" t="s">
        <v>643</v>
      </c>
      <c r="I174" s="24" t="s">
        <v>610</v>
      </c>
      <c r="J174" s="32"/>
    </row>
    <row r="175" s="3" customFormat="1" ht="67.5" spans="1:10">
      <c r="A175" s="23">
        <f>SUBTOTAL(103,$F$7:F175)*1</f>
        <v>148</v>
      </c>
      <c r="B175" s="38" t="s">
        <v>644</v>
      </c>
      <c r="C175" s="25" t="s">
        <v>645</v>
      </c>
      <c r="D175" s="24" t="s">
        <v>199</v>
      </c>
      <c r="E175" s="26" t="s">
        <v>189</v>
      </c>
      <c r="F175" s="24" t="s">
        <v>646</v>
      </c>
      <c r="G175" s="27">
        <v>20500</v>
      </c>
      <c r="H175" s="24" t="s">
        <v>647</v>
      </c>
      <c r="I175" s="24" t="s">
        <v>610</v>
      </c>
      <c r="J175" s="32"/>
    </row>
    <row r="176" s="3" customFormat="1" ht="54" spans="1:10">
      <c r="A176" s="23">
        <f>SUBTOTAL(103,$F$7:F176)*1</f>
        <v>149</v>
      </c>
      <c r="B176" s="24" t="s">
        <v>648</v>
      </c>
      <c r="C176" s="25" t="s">
        <v>649</v>
      </c>
      <c r="D176" s="24" t="s">
        <v>490</v>
      </c>
      <c r="E176" s="26" t="s">
        <v>189</v>
      </c>
      <c r="F176" s="24" t="s">
        <v>650</v>
      </c>
      <c r="G176" s="27">
        <v>50000</v>
      </c>
      <c r="H176" s="24" t="s">
        <v>651</v>
      </c>
      <c r="I176" s="24" t="s">
        <v>610</v>
      </c>
      <c r="J176" s="32"/>
    </row>
    <row r="177" s="3" customFormat="1" ht="54" spans="1:10">
      <c r="A177" s="23">
        <f>SUBTOTAL(103,$F$7:F177)*1</f>
        <v>150</v>
      </c>
      <c r="B177" s="38" t="s">
        <v>652</v>
      </c>
      <c r="C177" s="25" t="s">
        <v>653</v>
      </c>
      <c r="D177" s="38" t="s">
        <v>269</v>
      </c>
      <c r="E177" s="26" t="s">
        <v>189</v>
      </c>
      <c r="F177" s="24" t="s">
        <v>654</v>
      </c>
      <c r="G177" s="27">
        <v>29800</v>
      </c>
      <c r="H177" s="24" t="s">
        <v>626</v>
      </c>
      <c r="I177" s="24" t="s">
        <v>610</v>
      </c>
      <c r="J177" s="32"/>
    </row>
    <row r="178" s="3" customFormat="1" ht="54" spans="1:10">
      <c r="A178" s="23">
        <f>SUBTOTAL(103,$F$7:F178)*1</f>
        <v>151</v>
      </c>
      <c r="B178" s="24" t="s">
        <v>655</v>
      </c>
      <c r="C178" s="25" t="s">
        <v>656</v>
      </c>
      <c r="D178" s="24" t="s">
        <v>369</v>
      </c>
      <c r="E178" s="26" t="s">
        <v>189</v>
      </c>
      <c r="F178" s="24" t="s">
        <v>657</v>
      </c>
      <c r="G178" s="27">
        <v>20000</v>
      </c>
      <c r="H178" s="24" t="s">
        <v>658</v>
      </c>
      <c r="I178" s="24" t="s">
        <v>610</v>
      </c>
      <c r="J178" s="32"/>
    </row>
    <row r="179" s="3" customFormat="1" ht="54" spans="1:10">
      <c r="A179" s="23">
        <f>SUBTOTAL(103,$F$7:F179)*1</f>
        <v>152</v>
      </c>
      <c r="B179" s="24" t="s">
        <v>659</v>
      </c>
      <c r="C179" s="25" t="s">
        <v>660</v>
      </c>
      <c r="D179" s="24" t="s">
        <v>281</v>
      </c>
      <c r="E179" s="26" t="s">
        <v>189</v>
      </c>
      <c r="F179" s="24" t="s">
        <v>661</v>
      </c>
      <c r="G179" s="27">
        <v>30000</v>
      </c>
      <c r="H179" s="24" t="s">
        <v>662</v>
      </c>
      <c r="I179" s="24" t="s">
        <v>610</v>
      </c>
      <c r="J179" s="32"/>
    </row>
    <row r="180" s="3" customFormat="1" ht="40.5" spans="1:10">
      <c r="A180" s="23">
        <f>SUBTOTAL(103,$F$7:F180)*1</f>
        <v>153</v>
      </c>
      <c r="B180" s="24" t="s">
        <v>663</v>
      </c>
      <c r="C180" s="25" t="s">
        <v>664</v>
      </c>
      <c r="D180" s="24" t="s">
        <v>442</v>
      </c>
      <c r="E180" s="26" t="s">
        <v>17</v>
      </c>
      <c r="F180" s="24" t="s">
        <v>665</v>
      </c>
      <c r="G180" s="27">
        <v>20000</v>
      </c>
      <c r="H180" s="24" t="s">
        <v>666</v>
      </c>
      <c r="I180" s="24" t="s">
        <v>610</v>
      </c>
      <c r="J180" s="32"/>
    </row>
    <row r="181" s="3" customFormat="1" ht="54" spans="1:10">
      <c r="A181" s="23">
        <f>SUBTOTAL(103,$F$7:F181)*1</f>
        <v>154</v>
      </c>
      <c r="B181" s="24" t="s">
        <v>667</v>
      </c>
      <c r="C181" s="25" t="s">
        <v>668</v>
      </c>
      <c r="D181" s="24" t="s">
        <v>442</v>
      </c>
      <c r="E181" s="26" t="s">
        <v>17</v>
      </c>
      <c r="F181" s="24" t="s">
        <v>669</v>
      </c>
      <c r="G181" s="27">
        <v>15132</v>
      </c>
      <c r="H181" s="24" t="s">
        <v>670</v>
      </c>
      <c r="I181" s="24" t="s">
        <v>610</v>
      </c>
      <c r="J181" s="32"/>
    </row>
    <row r="182" s="3" customFormat="1" ht="54" spans="1:10">
      <c r="A182" s="23">
        <f>SUBTOTAL(103,$F$7:F182)*1</f>
        <v>155</v>
      </c>
      <c r="B182" s="38" t="s">
        <v>671</v>
      </c>
      <c r="C182" s="25" t="s">
        <v>672</v>
      </c>
      <c r="D182" s="24" t="s">
        <v>442</v>
      </c>
      <c r="E182" s="26" t="s">
        <v>17</v>
      </c>
      <c r="F182" s="24" t="s">
        <v>673</v>
      </c>
      <c r="G182" s="27">
        <v>150000</v>
      </c>
      <c r="H182" s="24" t="s">
        <v>674</v>
      </c>
      <c r="I182" s="24" t="s">
        <v>610</v>
      </c>
      <c r="J182" s="32"/>
    </row>
    <row r="183" s="3" customFormat="1" ht="80" customHeight="1" spans="1:10">
      <c r="A183" s="23">
        <f>SUBTOTAL(103,$F$7:F183)*1</f>
        <v>156</v>
      </c>
      <c r="B183" s="24" t="s">
        <v>675</v>
      </c>
      <c r="C183" s="25" t="s">
        <v>676</v>
      </c>
      <c r="D183" s="24" t="s">
        <v>451</v>
      </c>
      <c r="E183" s="26" t="s">
        <v>300</v>
      </c>
      <c r="F183" s="24" t="s">
        <v>677</v>
      </c>
      <c r="G183" s="27">
        <v>21081.28</v>
      </c>
      <c r="H183" s="24" t="s">
        <v>678</v>
      </c>
      <c r="I183" s="24" t="s">
        <v>610</v>
      </c>
      <c r="J183" s="32"/>
    </row>
    <row r="184" s="3" customFormat="1" ht="40.5" spans="1:10">
      <c r="A184" s="23">
        <f>SUBTOTAL(103,$F$7:F184)*1</f>
        <v>157</v>
      </c>
      <c r="B184" s="38" t="s">
        <v>679</v>
      </c>
      <c r="C184" s="25" t="s">
        <v>680</v>
      </c>
      <c r="D184" s="24" t="s">
        <v>305</v>
      </c>
      <c r="E184" s="26" t="s">
        <v>300</v>
      </c>
      <c r="F184" s="24" t="s">
        <v>681</v>
      </c>
      <c r="G184" s="27">
        <v>58079</v>
      </c>
      <c r="H184" s="24" t="s">
        <v>682</v>
      </c>
      <c r="I184" s="24" t="s">
        <v>610</v>
      </c>
      <c r="J184" s="32"/>
    </row>
    <row r="185" s="3" customFormat="1" ht="30" customHeight="1" spans="1:10">
      <c r="A185" s="18" t="s">
        <v>683</v>
      </c>
      <c r="B185" s="20"/>
      <c r="C185" s="21">
        <f>COUNTA(A186:A192)</f>
        <v>7</v>
      </c>
      <c r="D185" s="20"/>
      <c r="E185" s="26"/>
      <c r="F185" s="20"/>
      <c r="G185" s="19">
        <f>SUM(按责任单位分!G186:G192)</f>
        <v>507300.49</v>
      </c>
      <c r="H185" s="22"/>
      <c r="I185" s="22"/>
      <c r="J185" s="32"/>
    </row>
    <row r="186" s="3" customFormat="1" ht="66" customHeight="1" spans="1:10">
      <c r="A186" s="23">
        <f>SUBTOTAL(103,$F$7:F186)*1</f>
        <v>158</v>
      </c>
      <c r="B186" s="24" t="s">
        <v>684</v>
      </c>
      <c r="C186" s="25" t="s">
        <v>685</v>
      </c>
      <c r="D186" s="24" t="s">
        <v>686</v>
      </c>
      <c r="E186" s="26" t="s">
        <v>32</v>
      </c>
      <c r="F186" s="24" t="s">
        <v>687</v>
      </c>
      <c r="G186" s="27">
        <v>57616.21</v>
      </c>
      <c r="H186" s="24" t="s">
        <v>688</v>
      </c>
      <c r="I186" s="24" t="s">
        <v>683</v>
      </c>
      <c r="J186" s="32"/>
    </row>
    <row r="187" s="3" customFormat="1" ht="40.5" spans="1:10">
      <c r="A187" s="23">
        <f>SUBTOTAL(103,$F$7:F187)*1</f>
        <v>159</v>
      </c>
      <c r="B187" s="24" t="s">
        <v>689</v>
      </c>
      <c r="C187" s="25" t="s">
        <v>690</v>
      </c>
      <c r="D187" s="24" t="s">
        <v>559</v>
      </c>
      <c r="E187" s="26" t="s">
        <v>32</v>
      </c>
      <c r="F187" s="24" t="s">
        <v>691</v>
      </c>
      <c r="G187" s="27">
        <v>24969.48</v>
      </c>
      <c r="H187" s="24" t="s">
        <v>692</v>
      </c>
      <c r="I187" s="24" t="s">
        <v>683</v>
      </c>
      <c r="J187" s="32"/>
    </row>
    <row r="188" s="3" customFormat="1" ht="40.5" spans="1:10">
      <c r="A188" s="23">
        <f>SUBTOTAL(103,$F$7:F188)*1</f>
        <v>160</v>
      </c>
      <c r="B188" s="24" t="s">
        <v>693</v>
      </c>
      <c r="C188" s="25" t="s">
        <v>694</v>
      </c>
      <c r="D188" s="24" t="s">
        <v>86</v>
      </c>
      <c r="E188" s="26" t="s">
        <v>32</v>
      </c>
      <c r="F188" s="24" t="s">
        <v>695</v>
      </c>
      <c r="G188" s="27">
        <v>255636</v>
      </c>
      <c r="H188" s="24" t="s">
        <v>696</v>
      </c>
      <c r="I188" s="24" t="s">
        <v>683</v>
      </c>
      <c r="J188" s="32"/>
    </row>
    <row r="189" s="3" customFormat="1" ht="154" customHeight="1" spans="1:10">
      <c r="A189" s="23">
        <f>SUBTOTAL(103,$F$7:F189)*1</f>
        <v>161</v>
      </c>
      <c r="B189" s="24" t="s">
        <v>697</v>
      </c>
      <c r="C189" s="25" t="s">
        <v>698</v>
      </c>
      <c r="D189" s="24" t="s">
        <v>199</v>
      </c>
      <c r="E189" s="26" t="s">
        <v>189</v>
      </c>
      <c r="F189" s="24" t="s">
        <v>699</v>
      </c>
      <c r="G189" s="25">
        <v>20255</v>
      </c>
      <c r="H189" s="24" t="s">
        <v>700</v>
      </c>
      <c r="I189" s="24" t="s">
        <v>683</v>
      </c>
      <c r="J189" s="32"/>
    </row>
    <row r="190" s="3" customFormat="1" ht="40.5" spans="1:10">
      <c r="A190" s="23">
        <f>SUBTOTAL(103,$F$7:F190)*1</f>
        <v>162</v>
      </c>
      <c r="B190" s="24" t="s">
        <v>701</v>
      </c>
      <c r="C190" s="28" t="s">
        <v>702</v>
      </c>
      <c r="D190" s="24" t="s">
        <v>199</v>
      </c>
      <c r="E190" s="26" t="s">
        <v>189</v>
      </c>
      <c r="F190" s="24" t="s">
        <v>703</v>
      </c>
      <c r="G190" s="27">
        <v>15000</v>
      </c>
      <c r="H190" s="24" t="s">
        <v>704</v>
      </c>
      <c r="I190" s="24" t="s">
        <v>683</v>
      </c>
      <c r="J190" s="32"/>
    </row>
    <row r="191" s="3" customFormat="1" ht="92" customHeight="1" spans="1:10">
      <c r="A191" s="23">
        <f>SUBTOTAL(103,$F$7:F191)*1</f>
        <v>163</v>
      </c>
      <c r="B191" s="24" t="s">
        <v>705</v>
      </c>
      <c r="C191" s="25" t="s">
        <v>706</v>
      </c>
      <c r="D191" s="24" t="s">
        <v>356</v>
      </c>
      <c r="E191" s="26" t="s">
        <v>189</v>
      </c>
      <c r="F191" s="24" t="s">
        <v>707</v>
      </c>
      <c r="G191" s="27">
        <v>111300</v>
      </c>
      <c r="H191" s="24" t="s">
        <v>708</v>
      </c>
      <c r="I191" s="24" t="s">
        <v>683</v>
      </c>
      <c r="J191" s="32"/>
    </row>
    <row r="192" s="5" customFormat="1" ht="27" spans="1:10">
      <c r="A192" s="23">
        <f>SUBTOTAL(103,$F$7:F192)*1</f>
        <v>164</v>
      </c>
      <c r="B192" s="24" t="s">
        <v>709</v>
      </c>
      <c r="C192" s="25" t="s">
        <v>710</v>
      </c>
      <c r="D192" s="24" t="s">
        <v>110</v>
      </c>
      <c r="E192" s="26" t="s">
        <v>17</v>
      </c>
      <c r="F192" s="24" t="s">
        <v>711</v>
      </c>
      <c r="G192" s="27">
        <v>22523.8</v>
      </c>
      <c r="H192" s="24" t="s">
        <v>712</v>
      </c>
      <c r="I192" s="24" t="s">
        <v>683</v>
      </c>
      <c r="J192" s="32"/>
    </row>
    <row r="193" s="3" customFormat="1" ht="30" customHeight="1" spans="1:10">
      <c r="A193" s="36" t="s">
        <v>713</v>
      </c>
      <c r="B193" s="36"/>
      <c r="C193" s="21">
        <f>COUNTA(A194:A208)</f>
        <v>15</v>
      </c>
      <c r="D193" s="20"/>
      <c r="E193" s="26"/>
      <c r="F193" s="20"/>
      <c r="G193" s="19">
        <f>SUM(按责任单位分!G194:G208)</f>
        <v>2955282.88</v>
      </c>
      <c r="H193" s="22"/>
      <c r="I193" s="22"/>
      <c r="J193" s="32"/>
    </row>
    <row r="194" s="1" customFormat="1" ht="67" customHeight="1" spans="1:10">
      <c r="A194" s="23">
        <f>SUBTOTAL(103,$F$7:F194)*1</f>
        <v>165</v>
      </c>
      <c r="B194" s="24" t="s">
        <v>714</v>
      </c>
      <c r="C194" s="25" t="s">
        <v>715</v>
      </c>
      <c r="D194" s="24" t="s">
        <v>686</v>
      </c>
      <c r="E194" s="26" t="s">
        <v>32</v>
      </c>
      <c r="F194" s="24" t="s">
        <v>716</v>
      </c>
      <c r="G194" s="27">
        <v>62077.88</v>
      </c>
      <c r="H194" s="24" t="s">
        <v>717</v>
      </c>
      <c r="I194" s="24" t="s">
        <v>713</v>
      </c>
      <c r="J194" s="32"/>
    </row>
    <row r="195" s="1" customFormat="1" ht="67.5" spans="1:10">
      <c r="A195" s="23">
        <f>SUBTOTAL(103,$F$7:F195)*1</f>
        <v>166</v>
      </c>
      <c r="B195" s="24" t="s">
        <v>718</v>
      </c>
      <c r="C195" s="25" t="s">
        <v>719</v>
      </c>
      <c r="D195" s="24" t="s">
        <v>173</v>
      </c>
      <c r="E195" s="26" t="s">
        <v>32</v>
      </c>
      <c r="F195" s="24" t="s">
        <v>720</v>
      </c>
      <c r="G195" s="27">
        <v>28454</v>
      </c>
      <c r="H195" s="24" t="s">
        <v>721</v>
      </c>
      <c r="I195" s="24" t="s">
        <v>713</v>
      </c>
      <c r="J195" s="32"/>
    </row>
    <row r="196" s="1" customFormat="1" ht="40.5" spans="1:10">
      <c r="A196" s="23">
        <f>SUBTOTAL(103,$F$7:F196)*1</f>
        <v>167</v>
      </c>
      <c r="B196" s="24" t="s">
        <v>722</v>
      </c>
      <c r="C196" s="25" t="s">
        <v>723</v>
      </c>
      <c r="D196" s="24" t="s">
        <v>221</v>
      </c>
      <c r="E196" s="26" t="s">
        <v>32</v>
      </c>
      <c r="F196" s="24" t="s">
        <v>724</v>
      </c>
      <c r="G196" s="27">
        <v>78000</v>
      </c>
      <c r="H196" s="24" t="s">
        <v>725</v>
      </c>
      <c r="I196" s="24" t="s">
        <v>713</v>
      </c>
      <c r="J196" s="32"/>
    </row>
    <row r="197" s="1" customFormat="1" ht="96" customHeight="1" spans="1:10">
      <c r="A197" s="23">
        <f>SUBTOTAL(103,$F$7:F197)*1</f>
        <v>168</v>
      </c>
      <c r="B197" s="24" t="s">
        <v>726</v>
      </c>
      <c r="C197" s="25" t="s">
        <v>727</v>
      </c>
      <c r="D197" s="24" t="s">
        <v>369</v>
      </c>
      <c r="E197" s="26" t="s">
        <v>189</v>
      </c>
      <c r="F197" s="24" t="s">
        <v>728</v>
      </c>
      <c r="G197" s="27">
        <v>425517</v>
      </c>
      <c r="H197" s="24" t="s">
        <v>729</v>
      </c>
      <c r="I197" s="24" t="s">
        <v>713</v>
      </c>
      <c r="J197" s="32"/>
    </row>
    <row r="198" s="1" customFormat="1" ht="54" spans="1:10">
      <c r="A198" s="23">
        <f>SUBTOTAL(103,$F$7:F198)*1</f>
        <v>169</v>
      </c>
      <c r="B198" s="24" t="s">
        <v>730</v>
      </c>
      <c r="C198" s="25" t="s">
        <v>731</v>
      </c>
      <c r="D198" s="24" t="s">
        <v>369</v>
      </c>
      <c r="E198" s="26" t="s">
        <v>189</v>
      </c>
      <c r="F198" s="24" t="s">
        <v>732</v>
      </c>
      <c r="G198" s="27">
        <v>1500000</v>
      </c>
      <c r="H198" s="24" t="s">
        <v>733</v>
      </c>
      <c r="I198" s="24" t="s">
        <v>713</v>
      </c>
      <c r="J198" s="32"/>
    </row>
    <row r="199" s="1" customFormat="1" ht="67.5" spans="1:10">
      <c r="A199" s="23">
        <f>SUBTOTAL(103,$F$7:F199)*1</f>
        <v>170</v>
      </c>
      <c r="B199" s="24" t="s">
        <v>734</v>
      </c>
      <c r="C199" s="25" t="s">
        <v>735</v>
      </c>
      <c r="D199" s="24" t="s">
        <v>199</v>
      </c>
      <c r="E199" s="26" t="s">
        <v>189</v>
      </c>
      <c r="F199" s="24" t="s">
        <v>736</v>
      </c>
      <c r="G199" s="27">
        <v>50103</v>
      </c>
      <c r="H199" s="24" t="s">
        <v>737</v>
      </c>
      <c r="I199" s="24" t="s">
        <v>713</v>
      </c>
      <c r="J199" s="32"/>
    </row>
    <row r="200" s="5" customFormat="1" ht="80" customHeight="1" spans="1:10">
      <c r="A200" s="23">
        <f>SUBTOTAL(103,$F$7:F200)*1</f>
        <v>171</v>
      </c>
      <c r="B200" s="24" t="s">
        <v>738</v>
      </c>
      <c r="C200" s="25" t="s">
        <v>739</v>
      </c>
      <c r="D200" s="24" t="s">
        <v>740</v>
      </c>
      <c r="E200" s="26" t="s">
        <v>189</v>
      </c>
      <c r="F200" s="24" t="s">
        <v>741</v>
      </c>
      <c r="G200" s="27">
        <v>28000</v>
      </c>
      <c r="H200" s="24" t="s">
        <v>742</v>
      </c>
      <c r="I200" s="24" t="s">
        <v>713</v>
      </c>
      <c r="J200" s="32"/>
    </row>
    <row r="201" s="5" customFormat="1" ht="68" customHeight="1" spans="1:10">
      <c r="A201" s="23">
        <f>SUBTOTAL(103,$F$7:F201)*1</f>
        <v>172</v>
      </c>
      <c r="B201" s="24" t="s">
        <v>743</v>
      </c>
      <c r="C201" s="25" t="s">
        <v>744</v>
      </c>
      <c r="D201" s="24" t="s">
        <v>745</v>
      </c>
      <c r="E201" s="26" t="s">
        <v>189</v>
      </c>
      <c r="F201" s="24" t="s">
        <v>746</v>
      </c>
      <c r="G201" s="27">
        <v>12000</v>
      </c>
      <c r="H201" s="24" t="s">
        <v>747</v>
      </c>
      <c r="I201" s="24" t="s">
        <v>713</v>
      </c>
      <c r="J201" s="32"/>
    </row>
    <row r="202" s="5" customFormat="1" ht="68" customHeight="1" spans="1:10">
      <c r="A202" s="23">
        <f>SUBTOTAL(103,$F$7:F202)*1</f>
        <v>173</v>
      </c>
      <c r="B202" s="24" t="s">
        <v>748</v>
      </c>
      <c r="C202" s="25" t="s">
        <v>749</v>
      </c>
      <c r="D202" s="24" t="s">
        <v>745</v>
      </c>
      <c r="E202" s="26" t="s">
        <v>189</v>
      </c>
      <c r="F202" s="24" t="s">
        <v>750</v>
      </c>
      <c r="G202" s="27">
        <v>179800</v>
      </c>
      <c r="H202" s="24" t="s">
        <v>751</v>
      </c>
      <c r="I202" s="24" t="s">
        <v>713</v>
      </c>
      <c r="J202" s="32"/>
    </row>
    <row r="203" s="5" customFormat="1" ht="68" customHeight="1" spans="1:10">
      <c r="A203" s="23">
        <f>SUBTOTAL(103,$F$7:F203)*1</f>
        <v>174</v>
      </c>
      <c r="B203" s="24" t="s">
        <v>752</v>
      </c>
      <c r="C203" s="25" t="s">
        <v>753</v>
      </c>
      <c r="D203" s="24" t="s">
        <v>745</v>
      </c>
      <c r="E203" s="26" t="s">
        <v>189</v>
      </c>
      <c r="F203" s="24" t="s">
        <v>754</v>
      </c>
      <c r="G203" s="27">
        <v>165300</v>
      </c>
      <c r="H203" s="24" t="s">
        <v>751</v>
      </c>
      <c r="I203" s="24" t="s">
        <v>713</v>
      </c>
      <c r="J203" s="32"/>
    </row>
    <row r="204" s="5" customFormat="1" ht="65" customHeight="1" spans="1:10">
      <c r="A204" s="23">
        <f>SUBTOTAL(103,$F$7:F204)*1</f>
        <v>175</v>
      </c>
      <c r="B204" s="24" t="s">
        <v>755</v>
      </c>
      <c r="C204" s="25" t="s">
        <v>756</v>
      </c>
      <c r="D204" s="24" t="s">
        <v>745</v>
      </c>
      <c r="E204" s="26" t="s">
        <v>189</v>
      </c>
      <c r="F204" s="24" t="s">
        <v>757</v>
      </c>
      <c r="G204" s="27">
        <v>272216</v>
      </c>
      <c r="H204" s="24" t="s">
        <v>751</v>
      </c>
      <c r="I204" s="24" t="s">
        <v>713</v>
      </c>
      <c r="J204" s="32"/>
    </row>
    <row r="205" s="5" customFormat="1" ht="54" spans="1:10">
      <c r="A205" s="23">
        <f>SUBTOTAL(103,$F$7:F205)*1</f>
        <v>176</v>
      </c>
      <c r="B205" s="24" t="s">
        <v>758</v>
      </c>
      <c r="C205" s="25" t="s">
        <v>759</v>
      </c>
      <c r="D205" s="24" t="s">
        <v>760</v>
      </c>
      <c r="E205" s="26" t="s">
        <v>189</v>
      </c>
      <c r="F205" s="24" t="s">
        <v>761</v>
      </c>
      <c r="G205" s="27">
        <v>26089</v>
      </c>
      <c r="H205" s="24" t="s">
        <v>762</v>
      </c>
      <c r="I205" s="24" t="s">
        <v>713</v>
      </c>
      <c r="J205" s="32"/>
    </row>
    <row r="206" s="5" customFormat="1" ht="66" customHeight="1" spans="1:10">
      <c r="A206" s="23">
        <f>SUBTOTAL(103,$F$7:F206)*1</f>
        <v>177</v>
      </c>
      <c r="B206" s="24" t="s">
        <v>763</v>
      </c>
      <c r="C206" s="25" t="s">
        <v>764</v>
      </c>
      <c r="D206" s="24" t="s">
        <v>199</v>
      </c>
      <c r="E206" s="26" t="s">
        <v>189</v>
      </c>
      <c r="F206" s="24" t="s">
        <v>765</v>
      </c>
      <c r="G206" s="27">
        <v>24500</v>
      </c>
      <c r="H206" s="24" t="s">
        <v>766</v>
      </c>
      <c r="I206" s="24" t="s">
        <v>713</v>
      </c>
      <c r="J206" s="32"/>
    </row>
    <row r="207" s="5" customFormat="1" ht="67" customHeight="1" spans="1:10">
      <c r="A207" s="23">
        <f>SUBTOTAL(103,$F$7:F207)*1</f>
        <v>178</v>
      </c>
      <c r="B207" s="24" t="s">
        <v>767</v>
      </c>
      <c r="C207" s="25" t="s">
        <v>768</v>
      </c>
      <c r="D207" s="24" t="s">
        <v>513</v>
      </c>
      <c r="E207" s="26" t="s">
        <v>189</v>
      </c>
      <c r="F207" s="24" t="s">
        <v>769</v>
      </c>
      <c r="G207" s="27">
        <v>73226</v>
      </c>
      <c r="H207" s="24" t="s">
        <v>770</v>
      </c>
      <c r="I207" s="24" t="s">
        <v>713</v>
      </c>
      <c r="J207" s="32"/>
    </row>
    <row r="208" s="4" customFormat="1" ht="54" spans="1:10">
      <c r="A208" s="23">
        <f>SUBTOTAL(103,$F$7:F208)*1</f>
        <v>179</v>
      </c>
      <c r="B208" s="24" t="s">
        <v>771</v>
      </c>
      <c r="C208" s="25" t="s">
        <v>772</v>
      </c>
      <c r="D208" s="24" t="s">
        <v>773</v>
      </c>
      <c r="E208" s="26" t="s">
        <v>189</v>
      </c>
      <c r="F208" s="24" t="s">
        <v>774</v>
      </c>
      <c r="G208" s="27">
        <v>30000</v>
      </c>
      <c r="H208" s="24" t="s">
        <v>775</v>
      </c>
      <c r="I208" s="24" t="s">
        <v>713</v>
      </c>
      <c r="J208" s="32"/>
    </row>
    <row r="209" s="3" customFormat="1" ht="30" customHeight="1" spans="1:10">
      <c r="A209" s="18" t="s">
        <v>776</v>
      </c>
      <c r="B209" s="20"/>
      <c r="C209" s="21">
        <f>COUNTA(A210:A217)</f>
        <v>8</v>
      </c>
      <c r="D209" s="20"/>
      <c r="E209" s="26"/>
      <c r="F209" s="20"/>
      <c r="G209" s="19">
        <f>SUM(按责任单位分!G210:G217)</f>
        <v>636676.69</v>
      </c>
      <c r="H209" s="22"/>
      <c r="I209" s="22"/>
      <c r="J209" s="32"/>
    </row>
    <row r="210" s="3" customFormat="1" ht="92" customHeight="1" spans="1:10">
      <c r="A210" s="23">
        <f>SUBTOTAL(103,$F$7:F210)*1</f>
        <v>180</v>
      </c>
      <c r="B210" s="24" t="s">
        <v>777</v>
      </c>
      <c r="C210" s="25" t="s">
        <v>778</v>
      </c>
      <c r="D210" s="24" t="s">
        <v>86</v>
      </c>
      <c r="E210" s="26" t="s">
        <v>32</v>
      </c>
      <c r="F210" s="24" t="s">
        <v>779</v>
      </c>
      <c r="G210" s="27">
        <v>19819.38</v>
      </c>
      <c r="H210" s="24" t="s">
        <v>780</v>
      </c>
      <c r="I210" s="24" t="s">
        <v>776</v>
      </c>
      <c r="J210" s="32"/>
    </row>
    <row r="211" s="3" customFormat="1" ht="96" customHeight="1" spans="1:10">
      <c r="A211" s="23">
        <f>SUBTOTAL(103,$F$7:F211)*1</f>
        <v>181</v>
      </c>
      <c r="B211" s="24" t="s">
        <v>781</v>
      </c>
      <c r="C211" s="25" t="s">
        <v>782</v>
      </c>
      <c r="D211" s="24" t="s">
        <v>42</v>
      </c>
      <c r="E211" s="26" t="s">
        <v>32</v>
      </c>
      <c r="F211" s="24" t="s">
        <v>783</v>
      </c>
      <c r="G211" s="27">
        <v>43057</v>
      </c>
      <c r="H211" s="24" t="s">
        <v>784</v>
      </c>
      <c r="I211" s="24" t="s">
        <v>776</v>
      </c>
      <c r="J211" s="32"/>
    </row>
    <row r="212" s="3" customFormat="1" ht="97" customHeight="1" spans="1:10">
      <c r="A212" s="23">
        <f>SUBTOTAL(103,$F$7:F212)*1</f>
        <v>182</v>
      </c>
      <c r="B212" s="24" t="s">
        <v>785</v>
      </c>
      <c r="C212" s="25" t="s">
        <v>786</v>
      </c>
      <c r="D212" s="24" t="s">
        <v>86</v>
      </c>
      <c r="E212" s="26" t="s">
        <v>32</v>
      </c>
      <c r="F212" s="24" t="s">
        <v>787</v>
      </c>
      <c r="G212" s="27">
        <v>31725</v>
      </c>
      <c r="H212" s="24" t="s">
        <v>788</v>
      </c>
      <c r="I212" s="24" t="s">
        <v>776</v>
      </c>
      <c r="J212" s="32"/>
    </row>
    <row r="213" s="3" customFormat="1" ht="56" customHeight="1" spans="1:10">
      <c r="A213" s="23">
        <f>SUBTOTAL(103,$F$7:F213)*1</f>
        <v>183</v>
      </c>
      <c r="B213" s="24" t="s">
        <v>789</v>
      </c>
      <c r="C213" s="25" t="s">
        <v>790</v>
      </c>
      <c r="D213" s="24" t="s">
        <v>86</v>
      </c>
      <c r="E213" s="26" t="s">
        <v>32</v>
      </c>
      <c r="F213" s="24" t="s">
        <v>791</v>
      </c>
      <c r="G213" s="27">
        <v>36797</v>
      </c>
      <c r="H213" s="24" t="s">
        <v>788</v>
      </c>
      <c r="I213" s="24" t="s">
        <v>776</v>
      </c>
      <c r="J213" s="32"/>
    </row>
    <row r="214" s="3" customFormat="1" ht="94" customHeight="1" spans="1:10">
      <c r="A214" s="23">
        <f>SUBTOTAL(103,$F$7:F214)*1</f>
        <v>184</v>
      </c>
      <c r="B214" s="24" t="s">
        <v>792</v>
      </c>
      <c r="C214" s="25" t="s">
        <v>793</v>
      </c>
      <c r="D214" s="24" t="s">
        <v>31</v>
      </c>
      <c r="E214" s="26" t="s">
        <v>32</v>
      </c>
      <c r="F214" s="24" t="s">
        <v>794</v>
      </c>
      <c r="G214" s="27">
        <v>373000</v>
      </c>
      <c r="H214" s="24" t="s">
        <v>795</v>
      </c>
      <c r="I214" s="24" t="s">
        <v>776</v>
      </c>
      <c r="J214" s="32"/>
    </row>
    <row r="215" s="3" customFormat="1" ht="40.5" spans="1:10">
      <c r="A215" s="23">
        <f>SUBTOTAL(103,$F$7:F215)*1</f>
        <v>185</v>
      </c>
      <c r="B215" s="24" t="s">
        <v>796</v>
      </c>
      <c r="C215" s="25" t="s">
        <v>797</v>
      </c>
      <c r="D215" s="24" t="s">
        <v>199</v>
      </c>
      <c r="E215" s="26" t="s">
        <v>189</v>
      </c>
      <c r="F215" s="24" t="s">
        <v>798</v>
      </c>
      <c r="G215" s="27">
        <v>52000</v>
      </c>
      <c r="H215" s="24" t="s">
        <v>799</v>
      </c>
      <c r="I215" s="24" t="s">
        <v>776</v>
      </c>
      <c r="J215" s="32"/>
    </row>
    <row r="216" s="3" customFormat="1" ht="81" spans="1:10">
      <c r="A216" s="23">
        <f>SUBTOTAL(103,$F$7:F216)*1</f>
        <v>186</v>
      </c>
      <c r="B216" s="24" t="s">
        <v>800</v>
      </c>
      <c r="C216" s="25" t="s">
        <v>801</v>
      </c>
      <c r="D216" s="24" t="s">
        <v>110</v>
      </c>
      <c r="E216" s="26" t="s">
        <v>17</v>
      </c>
      <c r="F216" s="24" t="s">
        <v>802</v>
      </c>
      <c r="G216" s="27">
        <v>33778.31</v>
      </c>
      <c r="H216" s="24" t="s">
        <v>784</v>
      </c>
      <c r="I216" s="24" t="s">
        <v>776</v>
      </c>
      <c r="J216" s="32"/>
    </row>
    <row r="217" s="3" customFormat="1" ht="67.5" spans="1:10">
      <c r="A217" s="23">
        <f>SUBTOTAL(103,$F$7:F217)*1</f>
        <v>187</v>
      </c>
      <c r="B217" s="24" t="s">
        <v>803</v>
      </c>
      <c r="C217" s="25" t="s">
        <v>804</v>
      </c>
      <c r="D217" s="24" t="s">
        <v>805</v>
      </c>
      <c r="E217" s="26" t="s">
        <v>300</v>
      </c>
      <c r="F217" s="24" t="s">
        <v>806</v>
      </c>
      <c r="G217" s="27">
        <v>46500</v>
      </c>
      <c r="H217" s="24" t="s">
        <v>807</v>
      </c>
      <c r="I217" s="24" t="s">
        <v>776</v>
      </c>
      <c r="J217" s="32"/>
    </row>
    <row r="218" s="3" customFormat="1" ht="30" customHeight="1" spans="1:10">
      <c r="A218" s="18" t="s">
        <v>808</v>
      </c>
      <c r="B218" s="20"/>
      <c r="C218" s="21">
        <f>COUNTA(A219:A225)</f>
        <v>7</v>
      </c>
      <c r="D218" s="20"/>
      <c r="E218" s="26"/>
      <c r="F218" s="20"/>
      <c r="G218" s="19">
        <f>SUM(按责任单位分!G219:G225)</f>
        <v>416047.8</v>
      </c>
      <c r="H218" s="22"/>
      <c r="I218" s="22"/>
      <c r="J218" s="32"/>
    </row>
    <row r="219" s="1" customFormat="1" ht="54" spans="1:10">
      <c r="A219" s="23">
        <f>SUBTOTAL(103,$F$7:F219)*1</f>
        <v>188</v>
      </c>
      <c r="B219" s="24" t="s">
        <v>809</v>
      </c>
      <c r="C219" s="25" t="s">
        <v>810</v>
      </c>
      <c r="D219" s="24" t="s">
        <v>481</v>
      </c>
      <c r="E219" s="26" t="s">
        <v>32</v>
      </c>
      <c r="F219" s="24" t="s">
        <v>811</v>
      </c>
      <c r="G219" s="27">
        <v>25952.19</v>
      </c>
      <c r="H219" s="24" t="s">
        <v>812</v>
      </c>
      <c r="I219" s="24" t="s">
        <v>808</v>
      </c>
      <c r="J219" s="32"/>
    </row>
    <row r="220" s="1" customFormat="1" ht="67.5" spans="1:10">
      <c r="A220" s="23">
        <f>SUBTOTAL(103,$F$7:F220)*1</f>
        <v>189</v>
      </c>
      <c r="B220" s="38" t="s">
        <v>813</v>
      </c>
      <c r="C220" s="25" t="s">
        <v>814</v>
      </c>
      <c r="D220" s="24" t="s">
        <v>86</v>
      </c>
      <c r="E220" s="26" t="s">
        <v>32</v>
      </c>
      <c r="F220" s="24" t="s">
        <v>815</v>
      </c>
      <c r="G220" s="27">
        <v>27966.67</v>
      </c>
      <c r="H220" s="24" t="s">
        <v>816</v>
      </c>
      <c r="I220" s="24" t="s">
        <v>808</v>
      </c>
      <c r="J220" s="32"/>
    </row>
    <row r="221" s="1" customFormat="1" ht="40.5" spans="1:10">
      <c r="A221" s="23">
        <f>SUBTOTAL(103,$F$7:F221)*1</f>
        <v>190</v>
      </c>
      <c r="B221" s="38" t="s">
        <v>817</v>
      </c>
      <c r="C221" s="39" t="s">
        <v>818</v>
      </c>
      <c r="D221" s="38" t="s">
        <v>508</v>
      </c>
      <c r="E221" s="26" t="s">
        <v>189</v>
      </c>
      <c r="F221" s="38" t="s">
        <v>819</v>
      </c>
      <c r="G221" s="27">
        <v>50000</v>
      </c>
      <c r="H221" s="38" t="s">
        <v>820</v>
      </c>
      <c r="I221" s="38" t="s">
        <v>808</v>
      </c>
      <c r="J221" s="32"/>
    </row>
    <row r="222" s="1" customFormat="1" ht="81" spans="1:10">
      <c r="A222" s="23">
        <f>SUBTOTAL(103,$F$7:F222)*1</f>
        <v>191</v>
      </c>
      <c r="B222" s="24" t="s">
        <v>821</v>
      </c>
      <c r="C222" s="25" t="s">
        <v>822</v>
      </c>
      <c r="D222" s="24" t="s">
        <v>347</v>
      </c>
      <c r="E222" s="26" t="s">
        <v>189</v>
      </c>
      <c r="F222" s="24" t="s">
        <v>823</v>
      </c>
      <c r="G222" s="27">
        <v>139500</v>
      </c>
      <c r="H222" s="24" t="s">
        <v>824</v>
      </c>
      <c r="I222" s="24" t="s">
        <v>808</v>
      </c>
      <c r="J222" s="32"/>
    </row>
    <row r="223" s="1" customFormat="1" ht="75" customHeight="1" spans="1:10">
      <c r="A223" s="23">
        <f>SUBTOTAL(103,$F$7:F223)*1</f>
        <v>192</v>
      </c>
      <c r="B223" s="24" t="s">
        <v>825</v>
      </c>
      <c r="C223" s="25" t="s">
        <v>826</v>
      </c>
      <c r="D223" s="24" t="s">
        <v>199</v>
      </c>
      <c r="E223" s="26" t="s">
        <v>189</v>
      </c>
      <c r="F223" s="24" t="s">
        <v>827</v>
      </c>
      <c r="G223" s="27">
        <v>76000</v>
      </c>
      <c r="H223" s="24" t="s">
        <v>828</v>
      </c>
      <c r="I223" s="24" t="s">
        <v>808</v>
      </c>
      <c r="J223" s="32"/>
    </row>
    <row r="224" s="1" customFormat="1" ht="40.5" spans="1:10">
      <c r="A224" s="23">
        <f>SUBTOTAL(103,$F$7:F224)*1</f>
        <v>193</v>
      </c>
      <c r="B224" s="38" t="s">
        <v>829</v>
      </c>
      <c r="C224" s="25" t="s">
        <v>830</v>
      </c>
      <c r="D224" s="24" t="s">
        <v>110</v>
      </c>
      <c r="E224" s="26" t="s">
        <v>17</v>
      </c>
      <c r="F224" s="24" t="s">
        <v>831</v>
      </c>
      <c r="G224" s="27">
        <v>29598.94</v>
      </c>
      <c r="H224" s="24" t="s">
        <v>832</v>
      </c>
      <c r="I224" s="24" t="s">
        <v>808</v>
      </c>
      <c r="J224" s="32"/>
    </row>
    <row r="225" s="1" customFormat="1" ht="81" spans="1:10">
      <c r="A225" s="23">
        <f>SUBTOTAL(103,$F$7:F225)*1</f>
        <v>194</v>
      </c>
      <c r="B225" s="24" t="s">
        <v>833</v>
      </c>
      <c r="C225" s="25" t="s">
        <v>834</v>
      </c>
      <c r="D225" s="24" t="s">
        <v>451</v>
      </c>
      <c r="E225" s="26" t="s">
        <v>300</v>
      </c>
      <c r="F225" s="24" t="s">
        <v>835</v>
      </c>
      <c r="G225" s="27">
        <v>67030</v>
      </c>
      <c r="H225" s="24" t="s">
        <v>836</v>
      </c>
      <c r="I225" s="24" t="s">
        <v>808</v>
      </c>
      <c r="J225" s="32"/>
    </row>
    <row r="226" s="3" customFormat="1" ht="30" customHeight="1" spans="1:10">
      <c r="A226" s="18" t="s">
        <v>837</v>
      </c>
      <c r="B226" s="20"/>
      <c r="C226" s="21">
        <f>COUNTA(A227:A238)</f>
        <v>12</v>
      </c>
      <c r="D226" s="20"/>
      <c r="E226" s="26"/>
      <c r="F226" s="20"/>
      <c r="G226" s="19">
        <f>SUM(按责任单位分!G227:G238)</f>
        <v>417570.45</v>
      </c>
      <c r="H226" s="22"/>
      <c r="I226" s="22"/>
      <c r="J226" s="32"/>
    </row>
    <row r="227" s="3" customFormat="1" ht="81" spans="1:10">
      <c r="A227" s="23">
        <f>SUBTOTAL(103,$F$7:F227)*1</f>
        <v>195</v>
      </c>
      <c r="B227" s="24" t="s">
        <v>838</v>
      </c>
      <c r="C227" s="25" t="s">
        <v>839</v>
      </c>
      <c r="D227" s="24" t="s">
        <v>173</v>
      </c>
      <c r="E227" s="26" t="s">
        <v>32</v>
      </c>
      <c r="F227" s="24" t="s">
        <v>840</v>
      </c>
      <c r="G227" s="27">
        <v>21000</v>
      </c>
      <c r="H227" s="24" t="s">
        <v>841</v>
      </c>
      <c r="I227" s="24" t="s">
        <v>837</v>
      </c>
      <c r="J227" s="32"/>
    </row>
    <row r="228" s="3" customFormat="1" ht="108" customHeight="1" spans="1:10">
      <c r="A228" s="23">
        <f>SUBTOTAL(103,$F$7:F228)*1</f>
        <v>196</v>
      </c>
      <c r="B228" s="24" t="s">
        <v>842</v>
      </c>
      <c r="C228" s="25" t="s">
        <v>843</v>
      </c>
      <c r="D228" s="24" t="s">
        <v>86</v>
      </c>
      <c r="E228" s="26" t="s">
        <v>32</v>
      </c>
      <c r="F228" s="24" t="s">
        <v>844</v>
      </c>
      <c r="G228" s="27">
        <v>33063.85</v>
      </c>
      <c r="H228" s="24" t="s">
        <v>845</v>
      </c>
      <c r="I228" s="24" t="s">
        <v>837</v>
      </c>
      <c r="J228" s="32"/>
    </row>
    <row r="229" s="3" customFormat="1" ht="81" spans="1:10">
      <c r="A229" s="23">
        <f>SUBTOTAL(103,$F$7:F229)*1</f>
        <v>197</v>
      </c>
      <c r="B229" s="24" t="s">
        <v>846</v>
      </c>
      <c r="C229" s="25" t="s">
        <v>847</v>
      </c>
      <c r="D229" s="24" t="s">
        <v>173</v>
      </c>
      <c r="E229" s="26" t="s">
        <v>32</v>
      </c>
      <c r="F229" s="24" t="s">
        <v>848</v>
      </c>
      <c r="G229" s="27">
        <v>64983</v>
      </c>
      <c r="H229" s="24" t="s">
        <v>849</v>
      </c>
      <c r="I229" s="24" t="s">
        <v>837</v>
      </c>
      <c r="J229" s="32"/>
    </row>
    <row r="230" s="3" customFormat="1" ht="54" spans="1:10">
      <c r="A230" s="23">
        <f>SUBTOTAL(103,$F$7:F230)*1</f>
        <v>198</v>
      </c>
      <c r="B230" s="24" t="s">
        <v>850</v>
      </c>
      <c r="C230" s="25" t="s">
        <v>851</v>
      </c>
      <c r="D230" s="24" t="s">
        <v>221</v>
      </c>
      <c r="E230" s="26" t="s">
        <v>32</v>
      </c>
      <c r="F230" s="24" t="s">
        <v>852</v>
      </c>
      <c r="G230" s="27">
        <v>78850</v>
      </c>
      <c r="H230" s="24" t="s">
        <v>853</v>
      </c>
      <c r="I230" s="24" t="s">
        <v>837</v>
      </c>
      <c r="J230" s="32"/>
    </row>
    <row r="231" s="3" customFormat="1" ht="40.5" spans="1:10">
      <c r="A231" s="23">
        <f>SUBTOTAL(103,$F$7:F231)*1</f>
        <v>199</v>
      </c>
      <c r="B231" s="24" t="s">
        <v>854</v>
      </c>
      <c r="C231" s="25" t="s">
        <v>855</v>
      </c>
      <c r="D231" s="24" t="s">
        <v>428</v>
      </c>
      <c r="E231" s="26" t="s">
        <v>189</v>
      </c>
      <c r="F231" s="24" t="s">
        <v>856</v>
      </c>
      <c r="G231" s="27">
        <v>16800</v>
      </c>
      <c r="H231" s="24" t="s">
        <v>857</v>
      </c>
      <c r="I231" s="24" t="s">
        <v>837</v>
      </c>
      <c r="J231" s="32"/>
    </row>
    <row r="232" s="3" customFormat="1" ht="54" spans="1:10">
      <c r="A232" s="23">
        <f>SUBTOTAL(103,$F$7:F232)*1</f>
        <v>200</v>
      </c>
      <c r="B232" s="24" t="s">
        <v>858</v>
      </c>
      <c r="C232" s="25" t="s">
        <v>859</v>
      </c>
      <c r="D232" s="24" t="s">
        <v>403</v>
      </c>
      <c r="E232" s="26" t="s">
        <v>189</v>
      </c>
      <c r="F232" s="24" t="s">
        <v>860</v>
      </c>
      <c r="G232" s="27">
        <v>30000</v>
      </c>
      <c r="H232" s="24" t="s">
        <v>861</v>
      </c>
      <c r="I232" s="24" t="s">
        <v>837</v>
      </c>
      <c r="J232" s="32"/>
    </row>
    <row r="233" s="3" customFormat="1" ht="54" spans="1:10">
      <c r="A233" s="23">
        <f>SUBTOTAL(103,$F$7:F233)*1</f>
        <v>201</v>
      </c>
      <c r="B233" s="24" t="s">
        <v>862</v>
      </c>
      <c r="C233" s="25" t="s">
        <v>863</v>
      </c>
      <c r="D233" s="24" t="s">
        <v>437</v>
      </c>
      <c r="E233" s="26" t="s">
        <v>17</v>
      </c>
      <c r="F233" s="24" t="s">
        <v>864</v>
      </c>
      <c r="G233" s="27">
        <v>23547.6</v>
      </c>
      <c r="H233" s="24" t="s">
        <v>865</v>
      </c>
      <c r="I233" s="24" t="s">
        <v>837</v>
      </c>
      <c r="J233" s="32"/>
    </row>
    <row r="234" s="3" customFormat="1" ht="162" customHeight="1" spans="1:10">
      <c r="A234" s="23">
        <f>SUBTOTAL(103,$F$7:F234)*1</f>
        <v>202</v>
      </c>
      <c r="B234" s="24" t="s">
        <v>866</v>
      </c>
      <c r="C234" s="25" t="s">
        <v>867</v>
      </c>
      <c r="D234" s="24" t="s">
        <v>110</v>
      </c>
      <c r="E234" s="26" t="s">
        <v>17</v>
      </c>
      <c r="F234" s="24" t="s">
        <v>868</v>
      </c>
      <c r="G234" s="27">
        <v>11476</v>
      </c>
      <c r="H234" s="24" t="s">
        <v>869</v>
      </c>
      <c r="I234" s="24" t="s">
        <v>837</v>
      </c>
      <c r="J234" s="32"/>
    </row>
    <row r="235" s="3" customFormat="1" ht="40.5" spans="1:10">
      <c r="A235" s="23">
        <f>SUBTOTAL(103,$F$7:F235)*1</f>
        <v>203</v>
      </c>
      <c r="B235" s="24" t="s">
        <v>870</v>
      </c>
      <c r="C235" s="25" t="s">
        <v>871</v>
      </c>
      <c r="D235" s="24" t="s">
        <v>110</v>
      </c>
      <c r="E235" s="26" t="s">
        <v>17</v>
      </c>
      <c r="F235" s="24" t="s">
        <v>872</v>
      </c>
      <c r="G235" s="27">
        <v>14850</v>
      </c>
      <c r="H235" s="24" t="s">
        <v>873</v>
      </c>
      <c r="I235" s="24" t="s">
        <v>837</v>
      </c>
      <c r="J235" s="32"/>
    </row>
    <row r="236" s="3" customFormat="1" ht="52" customHeight="1" spans="1:10">
      <c r="A236" s="23">
        <f>SUBTOTAL(103,$F$7:F236)*1</f>
        <v>204</v>
      </c>
      <c r="B236" s="24" t="s">
        <v>874</v>
      </c>
      <c r="C236" s="25" t="s">
        <v>875</v>
      </c>
      <c r="D236" s="24" t="s">
        <v>110</v>
      </c>
      <c r="E236" s="26" t="s">
        <v>17</v>
      </c>
      <c r="F236" s="24" t="s">
        <v>876</v>
      </c>
      <c r="G236" s="27">
        <v>13000</v>
      </c>
      <c r="H236" s="24" t="s">
        <v>877</v>
      </c>
      <c r="I236" s="24" t="s">
        <v>837</v>
      </c>
      <c r="J236" s="32"/>
    </row>
    <row r="237" s="3" customFormat="1" ht="40.5" spans="1:10">
      <c r="A237" s="23">
        <f>SUBTOTAL(103,$F$7:F237)*1</f>
        <v>205</v>
      </c>
      <c r="B237" s="24" t="s">
        <v>878</v>
      </c>
      <c r="C237" s="25" t="s">
        <v>879</v>
      </c>
      <c r="D237" s="24" t="s">
        <v>16</v>
      </c>
      <c r="E237" s="26" t="s">
        <v>17</v>
      </c>
      <c r="F237" s="24" t="s">
        <v>880</v>
      </c>
      <c r="G237" s="27">
        <v>75000</v>
      </c>
      <c r="H237" s="24" t="s">
        <v>881</v>
      </c>
      <c r="I237" s="24" t="s">
        <v>837</v>
      </c>
      <c r="J237" s="32"/>
    </row>
    <row r="238" s="3" customFormat="1" ht="54" spans="1:10">
      <c r="A238" s="23">
        <f>SUBTOTAL(103,$F$7:F238)*1</f>
        <v>206</v>
      </c>
      <c r="B238" s="24" t="s">
        <v>882</v>
      </c>
      <c r="C238" s="25" t="s">
        <v>883</v>
      </c>
      <c r="D238" s="24" t="s">
        <v>805</v>
      </c>
      <c r="E238" s="26" t="s">
        <v>300</v>
      </c>
      <c r="F238" s="24" t="s">
        <v>884</v>
      </c>
      <c r="G238" s="27">
        <v>35000</v>
      </c>
      <c r="H238" s="24" t="s">
        <v>885</v>
      </c>
      <c r="I238" s="24" t="s">
        <v>837</v>
      </c>
      <c r="J238" s="32"/>
    </row>
    <row r="239" s="3" customFormat="1" ht="30" customHeight="1" spans="1:10">
      <c r="A239" s="18" t="s">
        <v>886</v>
      </c>
      <c r="B239" s="20"/>
      <c r="C239" s="21">
        <f>COUNTA(A240:A258)</f>
        <v>19</v>
      </c>
      <c r="D239" s="20"/>
      <c r="E239" s="26"/>
      <c r="F239" s="20"/>
      <c r="G239" s="19">
        <f>SUM(按责任单位分!G240:G258)</f>
        <v>684512.34</v>
      </c>
      <c r="H239" s="22"/>
      <c r="I239" s="22"/>
      <c r="J239" s="32"/>
    </row>
    <row r="240" s="4" customFormat="1" ht="93" customHeight="1" spans="1:10">
      <c r="A240" s="23">
        <f>SUBTOTAL(103,$F$7:F240)*1</f>
        <v>207</v>
      </c>
      <c r="B240" s="24" t="s">
        <v>887</v>
      </c>
      <c r="C240" s="25" t="s">
        <v>888</v>
      </c>
      <c r="D240" s="24" t="s">
        <v>559</v>
      </c>
      <c r="E240" s="26" t="s">
        <v>32</v>
      </c>
      <c r="F240" s="24" t="s">
        <v>889</v>
      </c>
      <c r="G240" s="27">
        <v>70926.2</v>
      </c>
      <c r="H240" s="24" t="s">
        <v>890</v>
      </c>
      <c r="I240" s="24" t="s">
        <v>886</v>
      </c>
      <c r="J240" s="32"/>
    </row>
    <row r="241" s="4" customFormat="1" ht="81" customHeight="1" spans="1:10">
      <c r="A241" s="23">
        <f>SUBTOTAL(103,$F$7:F241)*1</f>
        <v>208</v>
      </c>
      <c r="B241" s="24" t="s">
        <v>891</v>
      </c>
      <c r="C241" s="25" t="s">
        <v>892</v>
      </c>
      <c r="D241" s="24" t="s">
        <v>173</v>
      </c>
      <c r="E241" s="26" t="s">
        <v>32</v>
      </c>
      <c r="F241" s="24" t="s">
        <v>893</v>
      </c>
      <c r="G241" s="27">
        <v>15853.33</v>
      </c>
      <c r="H241" s="24" t="s">
        <v>894</v>
      </c>
      <c r="I241" s="24" t="s">
        <v>886</v>
      </c>
      <c r="J241" s="32"/>
    </row>
    <row r="242" s="4" customFormat="1" ht="92" customHeight="1" spans="1:10">
      <c r="A242" s="23">
        <f>SUBTOTAL(103,$F$7:F242)*1</f>
        <v>209</v>
      </c>
      <c r="B242" s="24" t="s">
        <v>895</v>
      </c>
      <c r="C242" s="25" t="s">
        <v>896</v>
      </c>
      <c r="D242" s="24" t="s">
        <v>173</v>
      </c>
      <c r="E242" s="26" t="s">
        <v>32</v>
      </c>
      <c r="F242" s="24" t="s">
        <v>897</v>
      </c>
      <c r="G242" s="27">
        <v>39824.58</v>
      </c>
      <c r="H242" s="24" t="s">
        <v>894</v>
      </c>
      <c r="I242" s="24" t="s">
        <v>886</v>
      </c>
      <c r="J242" s="32"/>
    </row>
    <row r="243" s="4" customFormat="1" ht="54" spans="1:10">
      <c r="A243" s="23">
        <f>SUBTOTAL(103,$F$7:F243)*1</f>
        <v>210</v>
      </c>
      <c r="B243" s="38" t="s">
        <v>898</v>
      </c>
      <c r="C243" s="25" t="s">
        <v>899</v>
      </c>
      <c r="D243" s="24" t="s">
        <v>173</v>
      </c>
      <c r="E243" s="26" t="s">
        <v>32</v>
      </c>
      <c r="F243" s="24" t="s">
        <v>900</v>
      </c>
      <c r="G243" s="27">
        <v>19105</v>
      </c>
      <c r="H243" s="24" t="s">
        <v>901</v>
      </c>
      <c r="I243" s="24" t="s">
        <v>886</v>
      </c>
      <c r="J243" s="32"/>
    </row>
    <row r="244" s="4" customFormat="1" ht="112" customHeight="1" spans="1:10">
      <c r="A244" s="23">
        <f>SUBTOTAL(103,$F$7:F244)*1</f>
        <v>211</v>
      </c>
      <c r="B244" s="38" t="s">
        <v>902</v>
      </c>
      <c r="C244" s="39" t="s">
        <v>903</v>
      </c>
      <c r="D244" s="38" t="s">
        <v>260</v>
      </c>
      <c r="E244" s="26" t="s">
        <v>189</v>
      </c>
      <c r="F244" s="38" t="s">
        <v>904</v>
      </c>
      <c r="G244" s="27">
        <v>27700.89</v>
      </c>
      <c r="H244" s="38" t="s">
        <v>905</v>
      </c>
      <c r="I244" s="38" t="s">
        <v>886</v>
      </c>
      <c r="J244" s="32"/>
    </row>
    <row r="245" s="4" customFormat="1" ht="156" customHeight="1" spans="1:10">
      <c r="A245" s="23">
        <f>SUBTOTAL(103,$F$7:F245)*1</f>
        <v>212</v>
      </c>
      <c r="B245" s="24" t="s">
        <v>906</v>
      </c>
      <c r="C245" s="25" t="s">
        <v>907</v>
      </c>
      <c r="D245" s="24" t="s">
        <v>499</v>
      </c>
      <c r="E245" s="26" t="s">
        <v>189</v>
      </c>
      <c r="F245" s="24" t="s">
        <v>908</v>
      </c>
      <c r="G245" s="27">
        <v>16117</v>
      </c>
      <c r="H245" s="24" t="s">
        <v>909</v>
      </c>
      <c r="I245" s="24" t="s">
        <v>886</v>
      </c>
      <c r="J245" s="32"/>
    </row>
    <row r="246" s="4" customFormat="1" ht="67.5" spans="1:10">
      <c r="A246" s="23">
        <f>SUBTOTAL(103,$F$7:F246)*1</f>
        <v>213</v>
      </c>
      <c r="B246" s="24" t="s">
        <v>910</v>
      </c>
      <c r="C246" s="25" t="s">
        <v>911</v>
      </c>
      <c r="D246" s="24" t="s">
        <v>188</v>
      </c>
      <c r="E246" s="26" t="s">
        <v>189</v>
      </c>
      <c r="F246" s="24" t="s">
        <v>912</v>
      </c>
      <c r="G246" s="27">
        <v>10000</v>
      </c>
      <c r="H246" s="24" t="s">
        <v>913</v>
      </c>
      <c r="I246" s="24" t="s">
        <v>886</v>
      </c>
      <c r="J246" s="32"/>
    </row>
    <row r="247" s="4" customFormat="1" ht="54" spans="1:10">
      <c r="A247" s="23">
        <f>SUBTOTAL(103,$F$7:F247)*1</f>
        <v>214</v>
      </c>
      <c r="B247" s="24" t="s">
        <v>914</v>
      </c>
      <c r="C247" s="25" t="s">
        <v>915</v>
      </c>
      <c r="D247" s="24" t="s">
        <v>499</v>
      </c>
      <c r="E247" s="26" t="s">
        <v>189</v>
      </c>
      <c r="F247" s="24" t="s">
        <v>916</v>
      </c>
      <c r="G247" s="27">
        <v>18000</v>
      </c>
      <c r="H247" s="24" t="s">
        <v>913</v>
      </c>
      <c r="I247" s="24" t="s">
        <v>886</v>
      </c>
      <c r="J247" s="32"/>
    </row>
    <row r="248" s="4" customFormat="1" ht="67.5" spans="1:10">
      <c r="A248" s="23">
        <f>SUBTOTAL(103,$F$7:F248)*1</f>
        <v>215</v>
      </c>
      <c r="B248" s="24" t="s">
        <v>917</v>
      </c>
      <c r="C248" s="25" t="s">
        <v>918</v>
      </c>
      <c r="D248" s="24" t="s">
        <v>745</v>
      </c>
      <c r="E248" s="26" t="s">
        <v>189</v>
      </c>
      <c r="F248" s="24" t="s">
        <v>919</v>
      </c>
      <c r="G248" s="27">
        <v>140294.84</v>
      </c>
      <c r="H248" s="24" t="s">
        <v>920</v>
      </c>
      <c r="I248" s="24" t="s">
        <v>886</v>
      </c>
      <c r="J248" s="32"/>
    </row>
    <row r="249" s="4" customFormat="1" ht="94" customHeight="1" spans="1:10">
      <c r="A249" s="23">
        <f>SUBTOTAL(103,$F$7:F249)*1</f>
        <v>216</v>
      </c>
      <c r="B249" s="24" t="s">
        <v>921</v>
      </c>
      <c r="C249" s="25" t="s">
        <v>922</v>
      </c>
      <c r="D249" s="24" t="s">
        <v>260</v>
      </c>
      <c r="E249" s="26" t="s">
        <v>189</v>
      </c>
      <c r="F249" s="24" t="s">
        <v>923</v>
      </c>
      <c r="G249" s="27">
        <v>29212.95</v>
      </c>
      <c r="H249" s="24" t="s">
        <v>920</v>
      </c>
      <c r="I249" s="24" t="s">
        <v>886</v>
      </c>
      <c r="J249" s="32"/>
    </row>
    <row r="250" s="4" customFormat="1" ht="79" customHeight="1" spans="1:10">
      <c r="A250" s="23">
        <f>SUBTOTAL(103,$F$7:F250)*1</f>
        <v>217</v>
      </c>
      <c r="B250" s="24" t="s">
        <v>924</v>
      </c>
      <c r="C250" s="25" t="s">
        <v>925</v>
      </c>
      <c r="D250" s="24" t="s">
        <v>199</v>
      </c>
      <c r="E250" s="26" t="s">
        <v>189</v>
      </c>
      <c r="F250" s="24" t="s">
        <v>926</v>
      </c>
      <c r="G250" s="27">
        <v>52368</v>
      </c>
      <c r="H250" s="24" t="s">
        <v>927</v>
      </c>
      <c r="I250" s="24" t="s">
        <v>886</v>
      </c>
      <c r="J250" s="32"/>
    </row>
    <row r="251" s="4" customFormat="1" ht="107" customHeight="1" spans="1:10">
      <c r="A251" s="23">
        <f>SUBTOTAL(103,$F$7:F251)*1</f>
        <v>218</v>
      </c>
      <c r="B251" s="24" t="s">
        <v>928</v>
      </c>
      <c r="C251" s="25" t="s">
        <v>929</v>
      </c>
      <c r="D251" s="24" t="s">
        <v>260</v>
      </c>
      <c r="E251" s="26" t="s">
        <v>189</v>
      </c>
      <c r="F251" s="24" t="s">
        <v>930</v>
      </c>
      <c r="G251" s="27">
        <v>50000</v>
      </c>
      <c r="H251" s="24" t="s">
        <v>931</v>
      </c>
      <c r="I251" s="24" t="s">
        <v>886</v>
      </c>
      <c r="J251" s="32"/>
    </row>
    <row r="252" s="4" customFormat="1" ht="40.5" spans="1:10">
      <c r="A252" s="23">
        <f>SUBTOTAL(103,$F$7:F252)*1</f>
        <v>219</v>
      </c>
      <c r="B252" s="24" t="s">
        <v>932</v>
      </c>
      <c r="C252" s="25" t="s">
        <v>933</v>
      </c>
      <c r="D252" s="24" t="s">
        <v>199</v>
      </c>
      <c r="E252" s="26" t="s">
        <v>189</v>
      </c>
      <c r="F252" s="24" t="s">
        <v>934</v>
      </c>
      <c r="G252" s="27">
        <v>40000</v>
      </c>
      <c r="H252" s="24" t="s">
        <v>935</v>
      </c>
      <c r="I252" s="24" t="s">
        <v>886</v>
      </c>
      <c r="J252" s="32"/>
    </row>
    <row r="253" s="4" customFormat="1" ht="54" spans="1:10">
      <c r="A253" s="23">
        <f>SUBTOTAL(103,$F$7:F253)*1</f>
        <v>220</v>
      </c>
      <c r="B253" s="24" t="s">
        <v>936</v>
      </c>
      <c r="C253" s="25" t="s">
        <v>937</v>
      </c>
      <c r="D253" s="24" t="s">
        <v>211</v>
      </c>
      <c r="E253" s="26" t="s">
        <v>189</v>
      </c>
      <c r="F253" s="24" t="s">
        <v>938</v>
      </c>
      <c r="G253" s="27">
        <v>20000</v>
      </c>
      <c r="H253" s="24" t="s">
        <v>939</v>
      </c>
      <c r="I253" s="24" t="s">
        <v>886</v>
      </c>
      <c r="J253" s="32"/>
    </row>
    <row r="254" s="4" customFormat="1" ht="40.5" spans="1:10">
      <c r="A254" s="23">
        <f>SUBTOTAL(103,$F$7:F254)*1</f>
        <v>221</v>
      </c>
      <c r="B254" s="24" t="s">
        <v>940</v>
      </c>
      <c r="C254" s="25" t="s">
        <v>941</v>
      </c>
      <c r="D254" s="24" t="s">
        <v>513</v>
      </c>
      <c r="E254" s="26" t="s">
        <v>189</v>
      </c>
      <c r="F254" s="24" t="s">
        <v>942</v>
      </c>
      <c r="G254" s="27">
        <v>20000</v>
      </c>
      <c r="H254" s="24" t="s">
        <v>943</v>
      </c>
      <c r="I254" s="24" t="s">
        <v>886</v>
      </c>
      <c r="J254" s="32"/>
    </row>
    <row r="255" s="4" customFormat="1" ht="27" spans="1:10">
      <c r="A255" s="23">
        <f>SUBTOTAL(103,$F$7:F255)*1</f>
        <v>222</v>
      </c>
      <c r="B255" s="24" t="s">
        <v>944</v>
      </c>
      <c r="C255" s="25" t="s">
        <v>945</v>
      </c>
      <c r="D255" s="24" t="s">
        <v>216</v>
      </c>
      <c r="E255" s="26" t="s">
        <v>189</v>
      </c>
      <c r="F255" s="24" t="s">
        <v>946</v>
      </c>
      <c r="G255" s="27">
        <v>15000</v>
      </c>
      <c r="H255" s="24" t="s">
        <v>947</v>
      </c>
      <c r="I255" s="24" t="s">
        <v>886</v>
      </c>
      <c r="J255" s="32"/>
    </row>
    <row r="256" s="4" customFormat="1" ht="78" customHeight="1" spans="1:10">
      <c r="A256" s="23">
        <f>SUBTOTAL(103,$F$7:F256)*1</f>
        <v>223</v>
      </c>
      <c r="B256" s="24" t="s">
        <v>948</v>
      </c>
      <c r="C256" s="25" t="s">
        <v>949</v>
      </c>
      <c r="D256" s="24" t="s">
        <v>110</v>
      </c>
      <c r="E256" s="26" t="s">
        <v>17</v>
      </c>
      <c r="F256" s="24" t="s">
        <v>950</v>
      </c>
      <c r="G256" s="27">
        <v>13191.55</v>
      </c>
      <c r="H256" s="24" t="s">
        <v>951</v>
      </c>
      <c r="I256" s="24" t="s">
        <v>886</v>
      </c>
      <c r="J256" s="32"/>
    </row>
    <row r="257" s="4" customFormat="1" ht="125" customHeight="1" spans="1:10">
      <c r="A257" s="23">
        <f>SUBTOTAL(103,$F$7:F257)*1</f>
        <v>224</v>
      </c>
      <c r="B257" s="24" t="s">
        <v>952</v>
      </c>
      <c r="C257" s="25" t="s">
        <v>953</v>
      </c>
      <c r="D257" s="24" t="s">
        <v>954</v>
      </c>
      <c r="E257" s="26" t="s">
        <v>300</v>
      </c>
      <c r="F257" s="24" t="s">
        <v>955</v>
      </c>
      <c r="G257" s="27">
        <v>10000</v>
      </c>
      <c r="H257" s="24" t="s">
        <v>956</v>
      </c>
      <c r="I257" s="24" t="s">
        <v>886</v>
      </c>
      <c r="J257" s="32"/>
    </row>
    <row r="258" s="4" customFormat="1" ht="54" spans="1:10">
      <c r="A258" s="23">
        <f>SUBTOTAL(103,$F$7:F258)*1</f>
        <v>225</v>
      </c>
      <c r="B258" s="24" t="s">
        <v>957</v>
      </c>
      <c r="C258" s="25" t="s">
        <v>958</v>
      </c>
      <c r="D258" s="24" t="s">
        <v>451</v>
      </c>
      <c r="E258" s="26" t="s">
        <v>300</v>
      </c>
      <c r="F258" s="24" t="s">
        <v>959</v>
      </c>
      <c r="G258" s="27">
        <v>76918</v>
      </c>
      <c r="H258" s="24" t="s">
        <v>960</v>
      </c>
      <c r="I258" s="24" t="s">
        <v>886</v>
      </c>
      <c r="J258" s="32"/>
    </row>
    <row r="259" s="3" customFormat="1" ht="30" customHeight="1" spans="1:10">
      <c r="A259" s="18" t="s">
        <v>961</v>
      </c>
      <c r="B259" s="20"/>
      <c r="C259" s="21">
        <f>COUNTA(A260:A267)</f>
        <v>8</v>
      </c>
      <c r="D259" s="20"/>
      <c r="E259" s="26"/>
      <c r="F259" s="20"/>
      <c r="G259" s="19">
        <f>SUM(按责任单位分!G260:G267)</f>
        <v>2874591</v>
      </c>
      <c r="H259" s="22"/>
      <c r="I259" s="22"/>
      <c r="J259" s="32"/>
    </row>
    <row r="260" s="4" customFormat="1" ht="67.5" spans="1:10">
      <c r="A260" s="23">
        <f>SUBTOTAL(103,$F$7:F260)*1</f>
        <v>226</v>
      </c>
      <c r="B260" s="24" t="s">
        <v>962</v>
      </c>
      <c r="C260" s="25" t="s">
        <v>963</v>
      </c>
      <c r="D260" s="24" t="s">
        <v>173</v>
      </c>
      <c r="E260" s="26" t="s">
        <v>32</v>
      </c>
      <c r="F260" s="24" t="s">
        <v>964</v>
      </c>
      <c r="G260" s="27">
        <v>43363</v>
      </c>
      <c r="H260" s="24" t="s">
        <v>965</v>
      </c>
      <c r="I260" s="24" t="s">
        <v>961</v>
      </c>
      <c r="J260" s="32"/>
    </row>
    <row r="261" s="4" customFormat="1" ht="40.5" spans="1:10">
      <c r="A261" s="23">
        <f>SUBTOTAL(103,$F$7:F261)*1</f>
        <v>227</v>
      </c>
      <c r="B261" s="24" t="s">
        <v>966</v>
      </c>
      <c r="C261" s="25" t="s">
        <v>967</v>
      </c>
      <c r="D261" s="24" t="s">
        <v>120</v>
      </c>
      <c r="E261" s="26" t="s">
        <v>32</v>
      </c>
      <c r="F261" s="24" t="s">
        <v>968</v>
      </c>
      <c r="G261" s="27">
        <v>49000</v>
      </c>
      <c r="H261" s="24" t="s">
        <v>969</v>
      </c>
      <c r="I261" s="24" t="s">
        <v>961</v>
      </c>
      <c r="J261" s="32"/>
    </row>
    <row r="262" s="4" customFormat="1" ht="81" spans="1:10">
      <c r="A262" s="23">
        <f>SUBTOTAL(103,$F$7:F262)*1</f>
        <v>228</v>
      </c>
      <c r="B262" s="38" t="s">
        <v>970</v>
      </c>
      <c r="C262" s="25" t="s">
        <v>971</v>
      </c>
      <c r="D262" s="24" t="s">
        <v>173</v>
      </c>
      <c r="E262" s="26" t="s">
        <v>32</v>
      </c>
      <c r="F262" s="24" t="s">
        <v>972</v>
      </c>
      <c r="G262" s="27">
        <v>35927</v>
      </c>
      <c r="H262" s="24" t="s">
        <v>973</v>
      </c>
      <c r="I262" s="24" t="s">
        <v>961</v>
      </c>
      <c r="J262" s="32"/>
    </row>
    <row r="263" s="4" customFormat="1" ht="116" customHeight="1" spans="1:10">
      <c r="A263" s="23">
        <f>SUBTOTAL(103,$F$7:F263)*1</f>
        <v>229</v>
      </c>
      <c r="B263" s="24" t="s">
        <v>974</v>
      </c>
      <c r="C263" s="25" t="s">
        <v>975</v>
      </c>
      <c r="D263" s="24" t="s">
        <v>86</v>
      </c>
      <c r="E263" s="26" t="s">
        <v>32</v>
      </c>
      <c r="F263" s="24" t="s">
        <v>976</v>
      </c>
      <c r="G263" s="27">
        <v>285764</v>
      </c>
      <c r="H263" s="24" t="s">
        <v>977</v>
      </c>
      <c r="I263" s="24" t="s">
        <v>961</v>
      </c>
      <c r="J263" s="32"/>
    </row>
    <row r="264" s="4" customFormat="1" ht="57" customHeight="1" spans="1:10">
      <c r="A264" s="23">
        <f>SUBTOTAL(103,$F$7:F264)*1</f>
        <v>230</v>
      </c>
      <c r="B264" s="24" t="s">
        <v>978</v>
      </c>
      <c r="C264" s="28" t="s">
        <v>979</v>
      </c>
      <c r="D264" s="24" t="s">
        <v>31</v>
      </c>
      <c r="E264" s="26" t="s">
        <v>32</v>
      </c>
      <c r="F264" s="24" t="s">
        <v>980</v>
      </c>
      <c r="G264" s="27">
        <v>2389200</v>
      </c>
      <c r="H264" s="24" t="s">
        <v>981</v>
      </c>
      <c r="I264" s="24" t="s">
        <v>961</v>
      </c>
      <c r="J264" s="32"/>
    </row>
    <row r="265" s="4" customFormat="1" ht="54" spans="1:10">
      <c r="A265" s="23">
        <f>SUBTOTAL(103,$F$7:F265)*1</f>
        <v>231</v>
      </c>
      <c r="B265" s="24" t="s">
        <v>982</v>
      </c>
      <c r="C265" s="25" t="s">
        <v>983</v>
      </c>
      <c r="D265" s="24" t="s">
        <v>86</v>
      </c>
      <c r="E265" s="26" t="s">
        <v>32</v>
      </c>
      <c r="F265" s="24" t="s">
        <v>984</v>
      </c>
      <c r="G265" s="27">
        <v>15000</v>
      </c>
      <c r="H265" s="24" t="s">
        <v>985</v>
      </c>
      <c r="I265" s="24" t="s">
        <v>961</v>
      </c>
      <c r="J265" s="32"/>
    </row>
    <row r="266" s="4" customFormat="1" ht="40.5" spans="1:10">
      <c r="A266" s="23">
        <f>SUBTOTAL(103,$F$7:F266)*1</f>
        <v>232</v>
      </c>
      <c r="B266" s="24" t="s">
        <v>986</v>
      </c>
      <c r="C266" s="25" t="s">
        <v>987</v>
      </c>
      <c r="D266" s="24" t="s">
        <v>86</v>
      </c>
      <c r="E266" s="26" t="s">
        <v>32</v>
      </c>
      <c r="F266" s="41" t="s">
        <v>988</v>
      </c>
      <c r="G266" s="29">
        <v>44337</v>
      </c>
      <c r="H266" s="24" t="s">
        <v>989</v>
      </c>
      <c r="I266" s="24" t="s">
        <v>961</v>
      </c>
      <c r="J266" s="32"/>
    </row>
    <row r="267" s="4" customFormat="1" ht="81" spans="1:10">
      <c r="A267" s="23">
        <f>SUBTOTAL(103,$F$7:F267)*1</f>
        <v>233</v>
      </c>
      <c r="B267" s="24" t="s">
        <v>990</v>
      </c>
      <c r="C267" s="28" t="s">
        <v>991</v>
      </c>
      <c r="D267" s="24" t="s">
        <v>281</v>
      </c>
      <c r="E267" s="26" t="s">
        <v>189</v>
      </c>
      <c r="F267" s="24" t="s">
        <v>992</v>
      </c>
      <c r="G267" s="27">
        <v>12000</v>
      </c>
      <c r="H267" s="24" t="s">
        <v>993</v>
      </c>
      <c r="I267" s="24" t="s">
        <v>961</v>
      </c>
      <c r="J267" s="32"/>
    </row>
    <row r="268" s="3" customFormat="1" ht="30" customHeight="1" spans="1:10">
      <c r="A268" s="18" t="s">
        <v>994</v>
      </c>
      <c r="B268" s="20"/>
      <c r="C268" s="21">
        <f>COUNTA(A269:A278)</f>
        <v>10</v>
      </c>
      <c r="D268" s="20"/>
      <c r="E268" s="26"/>
      <c r="F268" s="20"/>
      <c r="G268" s="19">
        <f>SUM(按责任单位分!G269:G278)</f>
        <v>601650.34</v>
      </c>
      <c r="H268" s="22"/>
      <c r="I268" s="22"/>
      <c r="J268" s="32"/>
    </row>
    <row r="269" s="4" customFormat="1" ht="53" customHeight="1" spans="1:10">
      <c r="A269" s="23">
        <f>SUBTOTAL(103,$F$7:F269)*1</f>
        <v>234</v>
      </c>
      <c r="B269" s="24" t="s">
        <v>995</v>
      </c>
      <c r="C269" s="25" t="s">
        <v>996</v>
      </c>
      <c r="D269" s="24" t="s">
        <v>221</v>
      </c>
      <c r="E269" s="26" t="s">
        <v>32</v>
      </c>
      <c r="F269" s="24" t="s">
        <v>997</v>
      </c>
      <c r="G269" s="27">
        <v>81000</v>
      </c>
      <c r="H269" s="24" t="s">
        <v>998</v>
      </c>
      <c r="I269" s="24" t="s">
        <v>994</v>
      </c>
      <c r="J269" s="32"/>
    </row>
    <row r="270" s="4" customFormat="1" ht="40.5" spans="1:10">
      <c r="A270" s="23">
        <f>SUBTOTAL(103,$F$7:F270)*1</f>
        <v>235</v>
      </c>
      <c r="B270" s="24" t="s">
        <v>999</v>
      </c>
      <c r="C270" s="25" t="s">
        <v>1000</v>
      </c>
      <c r="D270" s="24" t="s">
        <v>86</v>
      </c>
      <c r="E270" s="26" t="s">
        <v>32</v>
      </c>
      <c r="F270" s="24" t="s">
        <v>1001</v>
      </c>
      <c r="G270" s="27">
        <v>53445.71</v>
      </c>
      <c r="H270" s="24" t="s">
        <v>1002</v>
      </c>
      <c r="I270" s="24" t="s">
        <v>994</v>
      </c>
      <c r="J270" s="32"/>
    </row>
    <row r="271" s="4" customFormat="1" ht="68" customHeight="1" spans="1:10">
      <c r="A271" s="23">
        <f>SUBTOTAL(103,$F$7:F271)*1</f>
        <v>236</v>
      </c>
      <c r="B271" s="38" t="s">
        <v>1003</v>
      </c>
      <c r="C271" s="25" t="s">
        <v>1004</v>
      </c>
      <c r="D271" s="24" t="s">
        <v>481</v>
      </c>
      <c r="E271" s="26" t="s">
        <v>32</v>
      </c>
      <c r="F271" s="24" t="s">
        <v>1005</v>
      </c>
      <c r="G271" s="27">
        <v>32223.8</v>
      </c>
      <c r="H271" s="24" t="s">
        <v>1006</v>
      </c>
      <c r="I271" s="24" t="s">
        <v>994</v>
      </c>
      <c r="J271" s="32"/>
    </row>
    <row r="272" s="4" customFormat="1" ht="78" customHeight="1" spans="1:10">
      <c r="A272" s="23">
        <f>SUBTOTAL(103,$F$7:F272)*1</f>
        <v>237</v>
      </c>
      <c r="B272" s="24" t="s">
        <v>1007</v>
      </c>
      <c r="C272" s="25" t="s">
        <v>1008</v>
      </c>
      <c r="D272" s="24" t="s">
        <v>173</v>
      </c>
      <c r="E272" s="26" t="s">
        <v>32</v>
      </c>
      <c r="F272" s="24" t="s">
        <v>1009</v>
      </c>
      <c r="G272" s="27">
        <v>40464.93</v>
      </c>
      <c r="H272" s="24" t="s">
        <v>1010</v>
      </c>
      <c r="I272" s="24" t="s">
        <v>994</v>
      </c>
      <c r="J272" s="32"/>
    </row>
    <row r="273" s="4" customFormat="1" ht="54" spans="1:10">
      <c r="A273" s="23">
        <f>SUBTOTAL(103,$F$7:F273)*1</f>
        <v>238</v>
      </c>
      <c r="B273" s="24" t="s">
        <v>1011</v>
      </c>
      <c r="C273" s="25" t="s">
        <v>1012</v>
      </c>
      <c r="D273" s="24" t="s">
        <v>194</v>
      </c>
      <c r="E273" s="26" t="s">
        <v>189</v>
      </c>
      <c r="F273" s="24" t="s">
        <v>1013</v>
      </c>
      <c r="G273" s="27">
        <v>82505.94</v>
      </c>
      <c r="H273" s="24" t="s">
        <v>1014</v>
      </c>
      <c r="I273" s="24" t="s">
        <v>994</v>
      </c>
      <c r="J273" s="32"/>
    </row>
    <row r="274" s="4" customFormat="1" ht="54" spans="1:10">
      <c r="A274" s="23">
        <f>SUBTOTAL(103,$F$7:F274)*1</f>
        <v>239</v>
      </c>
      <c r="B274" s="24" t="s">
        <v>1015</v>
      </c>
      <c r="C274" s="25" t="s">
        <v>1016</v>
      </c>
      <c r="D274" s="24" t="s">
        <v>260</v>
      </c>
      <c r="E274" s="26" t="s">
        <v>189</v>
      </c>
      <c r="F274" s="24" t="s">
        <v>1017</v>
      </c>
      <c r="G274" s="27">
        <v>67000</v>
      </c>
      <c r="H274" s="24" t="s">
        <v>1018</v>
      </c>
      <c r="I274" s="24" t="s">
        <v>994</v>
      </c>
      <c r="J274" s="32"/>
    </row>
    <row r="275" s="4" customFormat="1" ht="54" spans="1:10">
      <c r="A275" s="23">
        <f>SUBTOTAL(103,$F$7:F275)*1</f>
        <v>240</v>
      </c>
      <c r="B275" s="38" t="s">
        <v>1019</v>
      </c>
      <c r="C275" s="39" t="s">
        <v>1020</v>
      </c>
      <c r="D275" s="38" t="s">
        <v>194</v>
      </c>
      <c r="E275" s="26" t="s">
        <v>189</v>
      </c>
      <c r="F275" s="38" t="s">
        <v>1021</v>
      </c>
      <c r="G275" s="27">
        <v>20000</v>
      </c>
      <c r="H275" s="38" t="s">
        <v>1022</v>
      </c>
      <c r="I275" s="38" t="s">
        <v>994</v>
      </c>
      <c r="J275" s="32"/>
    </row>
    <row r="276" s="4" customFormat="1" ht="82" customHeight="1" spans="1:10">
      <c r="A276" s="23">
        <f>SUBTOTAL(103,$F$7:F276)*1</f>
        <v>241</v>
      </c>
      <c r="B276" s="24" t="s">
        <v>1023</v>
      </c>
      <c r="C276" s="25" t="s">
        <v>1024</v>
      </c>
      <c r="D276" s="24" t="s">
        <v>499</v>
      </c>
      <c r="E276" s="26" t="s">
        <v>189</v>
      </c>
      <c r="F276" s="24" t="s">
        <v>1025</v>
      </c>
      <c r="G276" s="27">
        <v>10310.5</v>
      </c>
      <c r="H276" s="24" t="s">
        <v>1026</v>
      </c>
      <c r="I276" s="24" t="s">
        <v>994</v>
      </c>
      <c r="J276" s="32"/>
    </row>
    <row r="277" s="4" customFormat="1" ht="66" customHeight="1" spans="1:10">
      <c r="A277" s="23">
        <f>SUBTOTAL(103,$F$7:F277)*1</f>
        <v>242</v>
      </c>
      <c r="B277" s="24" t="s">
        <v>1027</v>
      </c>
      <c r="C277" s="25" t="s">
        <v>1028</v>
      </c>
      <c r="D277" s="24" t="s">
        <v>347</v>
      </c>
      <c r="E277" s="26" t="s">
        <v>189</v>
      </c>
      <c r="F277" s="24" t="s">
        <v>1029</v>
      </c>
      <c r="G277" s="27">
        <v>114699.46</v>
      </c>
      <c r="H277" s="24" t="s">
        <v>1010</v>
      </c>
      <c r="I277" s="24" t="s">
        <v>994</v>
      </c>
      <c r="J277" s="32"/>
    </row>
    <row r="278" s="4" customFormat="1" ht="72" customHeight="1" spans="1:10">
      <c r="A278" s="23">
        <f>SUBTOTAL(103,$F$7:F278)*1</f>
        <v>243</v>
      </c>
      <c r="B278" s="24" t="s">
        <v>1030</v>
      </c>
      <c r="C278" s="25" t="s">
        <v>1031</v>
      </c>
      <c r="D278" s="24" t="s">
        <v>954</v>
      </c>
      <c r="E278" s="26" t="s">
        <v>300</v>
      </c>
      <c r="F278" s="24" t="s">
        <v>1032</v>
      </c>
      <c r="G278" s="27">
        <v>100000</v>
      </c>
      <c r="H278" s="24" t="s">
        <v>1033</v>
      </c>
      <c r="I278" s="24" t="s">
        <v>994</v>
      </c>
      <c r="J278" s="32"/>
    </row>
    <row r="279" s="3" customFormat="1" ht="30" customHeight="1" spans="1:10">
      <c r="A279" s="18" t="s">
        <v>1034</v>
      </c>
      <c r="B279" s="20"/>
      <c r="C279" s="21">
        <f>COUNTA(A280:A295)</f>
        <v>16</v>
      </c>
      <c r="D279" s="20"/>
      <c r="E279" s="26"/>
      <c r="F279" s="20"/>
      <c r="G279" s="19">
        <f>SUM(按责任单位分!G280:G295)</f>
        <v>1084776</v>
      </c>
      <c r="H279" s="22"/>
      <c r="I279" s="22"/>
      <c r="J279" s="32"/>
    </row>
    <row r="280" s="3" customFormat="1" ht="109" customHeight="1" spans="1:10">
      <c r="A280" s="23">
        <f>SUBTOTAL(103,$F$7:F280)*1</f>
        <v>244</v>
      </c>
      <c r="B280" s="24" t="s">
        <v>1035</v>
      </c>
      <c r="C280" s="25" t="s">
        <v>1036</v>
      </c>
      <c r="D280" s="24" t="s">
        <v>50</v>
      </c>
      <c r="E280" s="26" t="s">
        <v>32</v>
      </c>
      <c r="F280" s="24" t="s">
        <v>1037</v>
      </c>
      <c r="G280" s="27">
        <v>49241</v>
      </c>
      <c r="H280" s="24" t="s">
        <v>1038</v>
      </c>
      <c r="I280" s="24" t="s">
        <v>1034</v>
      </c>
      <c r="J280" s="32"/>
    </row>
    <row r="281" s="3" customFormat="1" ht="67.5" spans="1:10">
      <c r="A281" s="23">
        <f>SUBTOTAL(103,$F$7:F281)*1</f>
        <v>245</v>
      </c>
      <c r="B281" s="24" t="s">
        <v>1039</v>
      </c>
      <c r="C281" s="25" t="s">
        <v>1040</v>
      </c>
      <c r="D281" s="24" t="s">
        <v>86</v>
      </c>
      <c r="E281" s="26" t="s">
        <v>32</v>
      </c>
      <c r="F281" s="24" t="s">
        <v>1041</v>
      </c>
      <c r="G281" s="27">
        <v>137743</v>
      </c>
      <c r="H281" s="24" t="s">
        <v>1042</v>
      </c>
      <c r="I281" s="24" t="s">
        <v>1034</v>
      </c>
      <c r="J281" s="32"/>
    </row>
    <row r="282" s="3" customFormat="1" ht="151" customHeight="1" spans="1:10">
      <c r="A282" s="23">
        <f>SUBTOTAL(103,$F$7:F282)*1</f>
        <v>246</v>
      </c>
      <c r="B282" s="24" t="s">
        <v>1043</v>
      </c>
      <c r="C282" s="25" t="s">
        <v>1044</v>
      </c>
      <c r="D282" s="24" t="s">
        <v>226</v>
      </c>
      <c r="E282" s="26" t="s">
        <v>32</v>
      </c>
      <c r="F282" s="24" t="s">
        <v>1045</v>
      </c>
      <c r="G282" s="27">
        <v>12000</v>
      </c>
      <c r="H282" s="24" t="s">
        <v>1046</v>
      </c>
      <c r="I282" s="24" t="s">
        <v>1034</v>
      </c>
      <c r="J282" s="32"/>
    </row>
    <row r="283" s="3" customFormat="1" ht="154" customHeight="1" spans="1:10">
      <c r="A283" s="23">
        <f>SUBTOTAL(103,$F$7:F283)*1</f>
        <v>247</v>
      </c>
      <c r="B283" s="24" t="s">
        <v>1047</v>
      </c>
      <c r="C283" s="25" t="s">
        <v>1048</v>
      </c>
      <c r="D283" s="24" t="s">
        <v>86</v>
      </c>
      <c r="E283" s="26" t="s">
        <v>32</v>
      </c>
      <c r="F283" s="24" t="s">
        <v>1049</v>
      </c>
      <c r="G283" s="27">
        <v>68290</v>
      </c>
      <c r="H283" s="24" t="s">
        <v>1050</v>
      </c>
      <c r="I283" s="24" t="s">
        <v>1034</v>
      </c>
      <c r="J283" s="32"/>
    </row>
    <row r="284" s="3" customFormat="1" ht="200" customHeight="1" spans="1:10">
      <c r="A284" s="23">
        <f>SUBTOTAL(103,$F$7:F284)*1</f>
        <v>248</v>
      </c>
      <c r="B284" s="24" t="s">
        <v>1051</v>
      </c>
      <c r="C284" s="25" t="s">
        <v>1052</v>
      </c>
      <c r="D284" s="24" t="s">
        <v>86</v>
      </c>
      <c r="E284" s="26" t="s">
        <v>32</v>
      </c>
      <c r="F284" s="24" t="s">
        <v>1053</v>
      </c>
      <c r="G284" s="27">
        <v>43256</v>
      </c>
      <c r="H284" s="24" t="s">
        <v>1054</v>
      </c>
      <c r="I284" s="24" t="s">
        <v>1034</v>
      </c>
      <c r="J284" s="32"/>
    </row>
    <row r="285" s="3" customFormat="1" ht="122" customHeight="1" spans="1:10">
      <c r="A285" s="23">
        <f>SUBTOTAL(103,$F$7:F285)*1</f>
        <v>249</v>
      </c>
      <c r="B285" s="24" t="s">
        <v>1055</v>
      </c>
      <c r="C285" s="25" t="s">
        <v>1056</v>
      </c>
      <c r="D285" s="24" t="s">
        <v>86</v>
      </c>
      <c r="E285" s="26" t="s">
        <v>32</v>
      </c>
      <c r="F285" s="24" t="s">
        <v>1057</v>
      </c>
      <c r="G285" s="27">
        <v>19857</v>
      </c>
      <c r="H285" s="24" t="s">
        <v>1054</v>
      </c>
      <c r="I285" s="24" t="s">
        <v>1034</v>
      </c>
      <c r="J285" s="32"/>
    </row>
    <row r="286" s="3" customFormat="1" ht="52" customHeight="1" spans="1:10">
      <c r="A286" s="23">
        <f>SUBTOTAL(103,$F$7:F286)*1</f>
        <v>250</v>
      </c>
      <c r="B286" s="24" t="s">
        <v>1058</v>
      </c>
      <c r="C286" s="25" t="s">
        <v>1059</v>
      </c>
      <c r="D286" s="24" t="s">
        <v>199</v>
      </c>
      <c r="E286" s="26" t="s">
        <v>189</v>
      </c>
      <c r="F286" s="24" t="s">
        <v>1060</v>
      </c>
      <c r="G286" s="27">
        <v>11300</v>
      </c>
      <c r="H286" s="24" t="s">
        <v>1061</v>
      </c>
      <c r="I286" s="24" t="s">
        <v>1034</v>
      </c>
      <c r="J286" s="32"/>
    </row>
    <row r="287" s="3" customFormat="1" ht="51" customHeight="1" spans="1:10">
      <c r="A287" s="23">
        <f>SUBTOTAL(103,$F$7:F287)*1</f>
        <v>251</v>
      </c>
      <c r="B287" s="24" t="s">
        <v>1062</v>
      </c>
      <c r="C287" s="25" t="s">
        <v>1063</v>
      </c>
      <c r="D287" s="24" t="s">
        <v>369</v>
      </c>
      <c r="E287" s="26" t="s">
        <v>189</v>
      </c>
      <c r="F287" s="24" t="s">
        <v>1064</v>
      </c>
      <c r="G287" s="27">
        <v>18600</v>
      </c>
      <c r="H287" s="24" t="s">
        <v>1065</v>
      </c>
      <c r="I287" s="24" t="s">
        <v>1034</v>
      </c>
      <c r="J287" s="32"/>
    </row>
    <row r="288" s="3" customFormat="1" ht="68" customHeight="1" spans="1:10">
      <c r="A288" s="23">
        <f>SUBTOTAL(103,$F$7:F288)*1</f>
        <v>252</v>
      </c>
      <c r="B288" s="24" t="s">
        <v>1066</v>
      </c>
      <c r="C288" s="25" t="s">
        <v>1067</v>
      </c>
      <c r="D288" s="24" t="s">
        <v>260</v>
      </c>
      <c r="E288" s="26" t="s">
        <v>189</v>
      </c>
      <c r="F288" s="24" t="s">
        <v>1068</v>
      </c>
      <c r="G288" s="27">
        <v>10000</v>
      </c>
      <c r="H288" s="24" t="s">
        <v>1069</v>
      </c>
      <c r="I288" s="24" t="s">
        <v>1034</v>
      </c>
      <c r="J288" s="32"/>
    </row>
    <row r="289" s="3" customFormat="1" ht="138" customHeight="1" spans="1:10">
      <c r="A289" s="23">
        <f>SUBTOTAL(103,$F$7:F289)*1</f>
        <v>253</v>
      </c>
      <c r="B289" s="24" t="s">
        <v>1070</v>
      </c>
      <c r="C289" s="25" t="s">
        <v>1071</v>
      </c>
      <c r="D289" s="24" t="s">
        <v>1072</v>
      </c>
      <c r="E289" s="26" t="s">
        <v>189</v>
      </c>
      <c r="F289" s="24" t="s">
        <v>1073</v>
      </c>
      <c r="G289" s="27">
        <v>350000</v>
      </c>
      <c r="H289" s="24" t="s">
        <v>1074</v>
      </c>
      <c r="I289" s="24" t="s">
        <v>1034</v>
      </c>
      <c r="J289" s="32"/>
    </row>
    <row r="290" s="3" customFormat="1" ht="54" spans="1:10">
      <c r="A290" s="23">
        <f>SUBTOTAL(103,$F$7:F290)*1</f>
        <v>254</v>
      </c>
      <c r="B290" s="24" t="s">
        <v>1075</v>
      </c>
      <c r="C290" s="25" t="s">
        <v>1076</v>
      </c>
      <c r="D290" s="24" t="s">
        <v>211</v>
      </c>
      <c r="E290" s="26" t="s">
        <v>189</v>
      </c>
      <c r="F290" s="24" t="s">
        <v>1077</v>
      </c>
      <c r="G290" s="27">
        <v>15000</v>
      </c>
      <c r="H290" s="24" t="s">
        <v>1078</v>
      </c>
      <c r="I290" s="24" t="s">
        <v>1034</v>
      </c>
      <c r="J290" s="32"/>
    </row>
    <row r="291" s="3" customFormat="1" ht="64" customHeight="1" spans="1:10">
      <c r="A291" s="23">
        <f>SUBTOTAL(103,$F$7:F291)*1</f>
        <v>255</v>
      </c>
      <c r="B291" s="24" t="s">
        <v>1079</v>
      </c>
      <c r="C291" s="25" t="s">
        <v>1080</v>
      </c>
      <c r="D291" s="24" t="s">
        <v>199</v>
      </c>
      <c r="E291" s="26" t="s">
        <v>189</v>
      </c>
      <c r="F291" s="24" t="s">
        <v>1081</v>
      </c>
      <c r="G291" s="27">
        <v>42000</v>
      </c>
      <c r="H291" s="24" t="s">
        <v>1082</v>
      </c>
      <c r="I291" s="24" t="s">
        <v>1034</v>
      </c>
      <c r="J291" s="32"/>
    </row>
    <row r="292" s="3" customFormat="1" ht="170" customHeight="1" spans="1:10">
      <c r="A292" s="23">
        <f>SUBTOTAL(103,$F$7:F292)*1</f>
        <v>256</v>
      </c>
      <c r="B292" s="24" t="s">
        <v>1083</v>
      </c>
      <c r="C292" s="25" t="s">
        <v>1084</v>
      </c>
      <c r="D292" s="24" t="s">
        <v>499</v>
      </c>
      <c r="E292" s="26" t="s">
        <v>189</v>
      </c>
      <c r="F292" s="24" t="s">
        <v>1085</v>
      </c>
      <c r="G292" s="27">
        <v>39653</v>
      </c>
      <c r="H292" s="24" t="s">
        <v>1086</v>
      </c>
      <c r="I292" s="24" t="s">
        <v>1034</v>
      </c>
      <c r="J292" s="32"/>
    </row>
    <row r="293" s="3" customFormat="1" ht="67.5" spans="1:10">
      <c r="A293" s="23">
        <f>SUBTOTAL(103,$F$7:F293)*1</f>
        <v>257</v>
      </c>
      <c r="B293" s="24" t="s">
        <v>1087</v>
      </c>
      <c r="C293" s="25" t="s">
        <v>1088</v>
      </c>
      <c r="D293" s="24" t="s">
        <v>442</v>
      </c>
      <c r="E293" s="26" t="s">
        <v>17</v>
      </c>
      <c r="F293" s="24" t="s">
        <v>1089</v>
      </c>
      <c r="G293" s="27">
        <v>183460</v>
      </c>
      <c r="H293" s="24" t="s">
        <v>1090</v>
      </c>
      <c r="I293" s="24" t="s">
        <v>1034</v>
      </c>
      <c r="J293" s="32"/>
    </row>
    <row r="294" s="3" customFormat="1" ht="67.5" spans="1:10">
      <c r="A294" s="23">
        <f>SUBTOTAL(103,$F$7:F294)*1</f>
        <v>258</v>
      </c>
      <c r="B294" s="24" t="s">
        <v>1091</v>
      </c>
      <c r="C294" s="25" t="s">
        <v>1092</v>
      </c>
      <c r="D294" s="24" t="s">
        <v>442</v>
      </c>
      <c r="E294" s="26" t="s">
        <v>17</v>
      </c>
      <c r="F294" s="24" t="s">
        <v>1093</v>
      </c>
      <c r="G294" s="27">
        <v>54384</v>
      </c>
      <c r="H294" s="24" t="s">
        <v>1094</v>
      </c>
      <c r="I294" s="24" t="s">
        <v>1034</v>
      </c>
      <c r="J294" s="32"/>
    </row>
    <row r="295" s="3" customFormat="1" ht="40.5" spans="1:10">
      <c r="A295" s="23">
        <f>SUBTOTAL(103,$F$7:F295)*1</f>
        <v>259</v>
      </c>
      <c r="B295" s="24" t="s">
        <v>1095</v>
      </c>
      <c r="C295" s="25" t="s">
        <v>1096</v>
      </c>
      <c r="D295" s="24" t="s">
        <v>805</v>
      </c>
      <c r="E295" s="26" t="s">
        <v>300</v>
      </c>
      <c r="F295" s="24" t="s">
        <v>1097</v>
      </c>
      <c r="G295" s="27">
        <v>29992</v>
      </c>
      <c r="H295" s="24" t="s">
        <v>1098</v>
      </c>
      <c r="I295" s="24" t="s">
        <v>1034</v>
      </c>
      <c r="J295" s="32"/>
    </row>
    <row r="296" s="7" customFormat="1" ht="133" customHeight="1" spans="1:10">
      <c r="A296" s="42"/>
      <c r="B296" s="43"/>
      <c r="C296" s="42"/>
      <c r="D296" s="43"/>
      <c r="E296" s="42"/>
      <c r="F296" s="43"/>
      <c r="G296" s="42"/>
      <c r="H296" s="43"/>
      <c r="I296" s="43"/>
      <c r="J296" s="44"/>
    </row>
    <row r="297" spans="3:3">
      <c r="C297" s="42"/>
    </row>
    <row r="298" spans="3:3">
      <c r="C298" s="42"/>
    </row>
    <row r="299" spans="3:3">
      <c r="C299" s="42"/>
    </row>
    <row r="300" spans="3:3">
      <c r="C300" s="42"/>
    </row>
    <row r="301" spans="3:3">
      <c r="C301" s="42"/>
    </row>
    <row r="302" spans="3:3">
      <c r="C302" s="42"/>
    </row>
    <row r="303" spans="3:3">
      <c r="C303" s="42"/>
    </row>
    <row r="304" spans="3:3">
      <c r="C304" s="42"/>
    </row>
    <row r="305" spans="3:3">
      <c r="C305" s="42"/>
    </row>
    <row r="306" spans="3:3">
      <c r="C306" s="42"/>
    </row>
    <row r="307" spans="3:3">
      <c r="C307" s="42"/>
    </row>
    <row r="308" spans="3:3">
      <c r="C308" s="42"/>
    </row>
    <row r="309" spans="3:3">
      <c r="C309" s="42"/>
    </row>
    <row r="310" spans="3:3">
      <c r="C310" s="42"/>
    </row>
    <row r="311" spans="3:3">
      <c r="C311" s="42"/>
    </row>
    <row r="312" spans="3:3">
      <c r="C312" s="42"/>
    </row>
    <row r="313" spans="3:3">
      <c r="C313" s="42"/>
    </row>
    <row r="314" spans="3:3">
      <c r="C314" s="42"/>
    </row>
    <row r="315" spans="3:3">
      <c r="C315" s="42"/>
    </row>
    <row r="316" spans="3:3">
      <c r="C316" s="42"/>
    </row>
    <row r="317" spans="3:3">
      <c r="C317" s="42"/>
    </row>
    <row r="318" spans="3:3">
      <c r="C318" s="42"/>
    </row>
    <row r="319" spans="3:3">
      <c r="C319" s="42"/>
    </row>
    <row r="320" spans="3:3">
      <c r="C320" s="42"/>
    </row>
    <row r="321" spans="3:3">
      <c r="C321" s="42"/>
    </row>
  </sheetData>
  <autoFilter ref="A4:J295">
    <extLst/>
  </autoFilter>
  <mergeCells count="35">
    <mergeCell ref="A1:B1"/>
    <mergeCell ref="A2:J2"/>
    <mergeCell ref="I3:J3"/>
    <mergeCell ref="A5:B5"/>
    <mergeCell ref="A6:B6"/>
    <mergeCell ref="A10:B10"/>
    <mergeCell ref="A30:B30"/>
    <mergeCell ref="A33:B33"/>
    <mergeCell ref="A36:B36"/>
    <mergeCell ref="A41:B41"/>
    <mergeCell ref="A43:B43"/>
    <mergeCell ref="A45:B45"/>
    <mergeCell ref="A52:B52"/>
    <mergeCell ref="A54:B54"/>
    <mergeCell ref="A56:B56"/>
    <mergeCell ref="A58:B58"/>
    <mergeCell ref="A60:B60"/>
    <mergeCell ref="A62:B62"/>
    <mergeCell ref="A65:B65"/>
    <mergeCell ref="A67:B67"/>
    <mergeCell ref="A69:B69"/>
    <mergeCell ref="A71:B71"/>
    <mergeCell ref="A92:B92"/>
    <mergeCell ref="A127:B127"/>
    <mergeCell ref="A151:B151"/>
    <mergeCell ref="A166:B166"/>
    <mergeCell ref="A185:B185"/>
    <mergeCell ref="A193:B193"/>
    <mergeCell ref="A209:B209"/>
    <mergeCell ref="A218:B218"/>
    <mergeCell ref="A226:B226"/>
    <mergeCell ref="A239:B239"/>
    <mergeCell ref="A259:B259"/>
    <mergeCell ref="A268:B268"/>
    <mergeCell ref="A279:B279"/>
  </mergeCells>
  <conditionalFormatting sqref="B19">
    <cfRule type="duplicateValues" dxfId="0" priority="66"/>
  </conditionalFormatting>
  <conditionalFormatting sqref="B20">
    <cfRule type="duplicateValues" dxfId="0" priority="39"/>
  </conditionalFormatting>
  <conditionalFormatting sqref="A45">
    <cfRule type="duplicateValues" dxfId="0" priority="34"/>
  </conditionalFormatting>
  <conditionalFormatting sqref="A54">
    <cfRule type="duplicateValues" dxfId="0" priority="36"/>
  </conditionalFormatting>
  <conditionalFormatting sqref="B55">
    <cfRule type="duplicateValues" dxfId="0" priority="35"/>
  </conditionalFormatting>
  <conditionalFormatting sqref="A62">
    <cfRule type="duplicateValues" dxfId="0" priority="32"/>
  </conditionalFormatting>
  <conditionalFormatting sqref="B64">
    <cfRule type="duplicateValues" dxfId="0" priority="31"/>
  </conditionalFormatting>
  <conditionalFormatting sqref="A65">
    <cfRule type="duplicateValues" dxfId="0" priority="26"/>
  </conditionalFormatting>
  <conditionalFormatting sqref="B114">
    <cfRule type="duplicateValues" dxfId="0" priority="22"/>
  </conditionalFormatting>
  <conditionalFormatting sqref="B124">
    <cfRule type="duplicateValues" dxfId="1" priority="20"/>
  </conditionalFormatting>
  <conditionalFormatting sqref="B186">
    <cfRule type="duplicateValues" dxfId="0" priority="13"/>
  </conditionalFormatting>
  <conditionalFormatting sqref="B190">
    <cfRule type="duplicateValues" dxfId="0" priority="15"/>
  </conditionalFormatting>
  <conditionalFormatting sqref="B191">
    <cfRule type="duplicateValues" dxfId="0" priority="16"/>
  </conditionalFormatting>
  <conditionalFormatting sqref="B192:D192">
    <cfRule type="duplicateValues" dxfId="0" priority="12"/>
  </conditionalFormatting>
  <conditionalFormatting sqref="B197">
    <cfRule type="duplicateValues" dxfId="0" priority="11"/>
  </conditionalFormatting>
  <conditionalFormatting sqref="B217">
    <cfRule type="duplicateValues" dxfId="0" priority="7"/>
  </conditionalFormatting>
  <conditionalFormatting sqref="B238">
    <cfRule type="duplicateValues" dxfId="0" priority="4"/>
  </conditionalFormatting>
  <conditionalFormatting sqref="B8:B9">
    <cfRule type="duplicateValues" dxfId="0" priority="38"/>
  </conditionalFormatting>
  <conditionalFormatting sqref="B13:B16">
    <cfRule type="duplicateValues" dxfId="0" priority="67"/>
  </conditionalFormatting>
  <conditionalFormatting sqref="B17:B18">
    <cfRule type="duplicateValues" dxfId="0" priority="64"/>
  </conditionalFormatting>
  <conditionalFormatting sqref="B22:B27">
    <cfRule type="duplicateValues" dxfId="0" priority="65"/>
  </conditionalFormatting>
  <conditionalFormatting sqref="B72:B87">
    <cfRule type="duplicateValues" dxfId="0" priority="24"/>
  </conditionalFormatting>
  <conditionalFormatting sqref="B141:B150">
    <cfRule type="duplicateValues" dxfId="0" priority="19"/>
  </conditionalFormatting>
  <conditionalFormatting sqref="B171:B183">
    <cfRule type="duplicateValues" dxfId="0" priority="17"/>
  </conditionalFormatting>
  <conditionalFormatting sqref="B187:B189">
    <cfRule type="duplicateValues" dxfId="0" priority="14"/>
  </conditionalFormatting>
  <conditionalFormatting sqref="B199:B208">
    <cfRule type="duplicateValues" dxfId="0" priority="10"/>
  </conditionalFormatting>
  <conditionalFormatting sqref="B210:B211">
    <cfRule type="duplicateValues" dxfId="0" priority="9"/>
  </conditionalFormatting>
  <conditionalFormatting sqref="B213:B216">
    <cfRule type="duplicateValues" dxfId="0" priority="8"/>
  </conditionalFormatting>
  <conditionalFormatting sqref="B219:B224">
    <cfRule type="duplicateValues" dxfId="0" priority="6"/>
  </conditionalFormatting>
  <conditionalFormatting sqref="B227:B237">
    <cfRule type="duplicateValues" dxfId="0" priority="5"/>
  </conditionalFormatting>
  <conditionalFormatting sqref="B280:B283">
    <cfRule type="duplicateValues" dxfId="0" priority="2"/>
  </conditionalFormatting>
  <conditionalFormatting sqref="B285:B287">
    <cfRule type="duplicateValues" dxfId="1" priority="1"/>
  </conditionalFormatting>
  <conditionalFormatting sqref="B290:B295">
    <cfRule type="duplicateValues" dxfId="0" priority="3"/>
  </conditionalFormatting>
  <conditionalFormatting sqref="A5:A6 A10 A52">
    <cfRule type="duplicateValues" dxfId="0" priority="81"/>
  </conditionalFormatting>
  <conditionalFormatting sqref="B7 C8:C9">
    <cfRule type="duplicateValues" dxfId="0" priority="50"/>
  </conditionalFormatting>
  <conditionalFormatting sqref="A56 A58 A60 A67 A69">
    <cfRule type="duplicateValues" dxfId="0" priority="70"/>
  </conditionalFormatting>
  <conditionalFormatting sqref="B57 B61 B68 B59">
    <cfRule type="duplicateValues" dxfId="0" priority="51"/>
  </conditionalFormatting>
  <conditionalFormatting sqref="B99:B113 B115:B119">
    <cfRule type="duplicateValues" dxfId="0" priority="23"/>
  </conditionalFormatting>
  <conditionalFormatting sqref="B125 C124">
    <cfRule type="duplicateValues" dxfId="1" priority="21"/>
  </conditionalFormatting>
  <conditionalFormatting sqref="B167:B170 B184 C171:C183">
    <cfRule type="duplicateValues" dxfId="0" priority="18"/>
  </conditionalFormatting>
  <printOptions horizontalCentered="1"/>
  <pageMargins left="0.786805555555556" right="0.786805555555556" top="0.786805555555556" bottom="0.786805555555556" header="0.511805555555556" footer="0.472222222222222"/>
  <pageSetup paperSize="8" fitToHeight="0" orientation="portrait" horizontalDpi="600"/>
  <headerFooter alignWithMargins="0" scaleWithDoc="0"/>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1</vt:i4>
      </vt:variant>
    </vt:vector>
  </HeadingPairs>
  <TitlesOfParts>
    <vt:vector size="1" baseType="lpstr">
      <vt:lpstr>按责任单位分</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123</dc:creator>
  <cp:lastModifiedBy>邱洋森</cp:lastModifiedBy>
  <dcterms:created xsi:type="dcterms:W3CDTF">2020-12-21T12:19:00Z</dcterms:created>
  <dcterms:modified xsi:type="dcterms:W3CDTF">2023-02-13T03:08:57Z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2052-10.8.2.6948</vt:lpwstr>
  </property>
  <property fmtid="{D5CDD505-2E9C-101B-9397-08002B2CF9AE}" pid="3" name="ICV">
    <vt:lpwstr>CE7EF3C7B2E84170826433B433B1DFB7</vt:lpwstr>
  </property>
  <property fmtid="{D5CDD505-2E9C-101B-9397-08002B2CF9AE}" pid="4" name="KSOReadingLayout">
    <vt:bool>false</vt:bool>
  </property>
</Properties>
</file>